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L\FileServer\04_総務部\03_財務課\03_財政係\99_財政係\★受付\☆R07\照会関係\R8.3.4 【照会310〆、323正午〆】令和６年度財政状況資料集の作成及び提出について\提出\"/>
    </mc:Choice>
  </mc:AlternateContent>
  <xr:revisionPtr revIDLastSave="0" documentId="13_ncr:1_{A47E8B63-E1FE-4B31-A76E-8E924BC8140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88" i="12"/>
  <c r="AP88" i="12"/>
  <c r="AF88" i="12"/>
  <c r="AP6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C35" i="10"/>
  <c r="CO34" i="10"/>
  <c r="BW34" i="10"/>
  <c r="BW35"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<sst xmlns="http://schemas.openxmlformats.org/spreadsheetml/2006/main" count="1080" uniqueCount="560">
  <si>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</si>
  <si>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</si>
  <si>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</si>
  <si>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</si>
  <si>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</si>
  <si>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</si>
  <si>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</si>
  <si>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</si>
  <si>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</si>
  <si>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</si>
  <si>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</si>
  <si>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</si>
  <si>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</si>
  <si>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</si>
  <si>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</si>
  <si>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</si>
  <si>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</si>
  <si>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</si>
  <si>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</si>
  <si>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</si>
  <si>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</si>
  <si>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</si>
  <si>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</si>
  <si>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</si>
  <si>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</si>
  <si>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</si>
  <si>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</si>
  <si>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</si>
  <si>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</si>
  <si>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</si>
  <si>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</si>
  <si>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</si>
  <si>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</si>
  <si>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</si>
  <si>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</si>
  <si>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</si>
  <si>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</si>
  <si>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</si>
  <si>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</si>
  <si>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</si>
  <si>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</si>
  <si>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</si>
  <si>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</si>
  <si>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</si>
  <si>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</si>
  <si>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</si>
  <si>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</si>
  <si>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</si>
  <si>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</si>
  <si>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</si>
  <si>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</si>
  <si>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</si>
  <si>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</si>
  <si>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</si>
  <si>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</si>
  <si>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</si>
  <si>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</si>
  <si>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</si>
  <si>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</si>
  <si>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</si>
  <si>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</si>
  <si>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</si>
  <si>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</si>
  <si>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</si>
  <si>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</si>
  <si>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</si>
  <si>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</si>
  <si>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</si>
  <si>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</si>
  <si>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</si>
  <si>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</si>
  <si>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</si>
  <si>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</si>
  <si>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</si>
  <si>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</si>
  <si>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</si>
  <si>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</si>
  <si>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</si>
  <si>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</si>
  <si>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</si>
  <si>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</si>
  <si>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</si>
  <si>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</si>
  <si>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</si>
  <si>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</si>
  <si>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</si>
  <si>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</si>
  <si>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</si>
  <si>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</si>
  <si>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</si>
  <si>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</si>
  <si>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</si>
  <si>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</si>
  <si>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</si>
  <si>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留萌市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</si>
  <si>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</si>
  <si>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</si>
  <si>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</si>
  <si>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</si>
  <si>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</si>
  <si>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</si>
  <si>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</si>
  <si>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</si>
  <si>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</si>
  <si>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</si>
  <si>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</si>
  <si>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</si>
  <si>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</si>
  <si>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</si>
  <si>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</si>
  <si>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</si>
  <si>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</si>
  <si>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</si>
  <si>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</si>
  <si>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</si>
  <si>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</si>
  <si>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</si>
  <si>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</si>
  <si>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</si>
  <si>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</si>
  <si>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</si>
  <si>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</si>
  <si>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</si>
  <si>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</si>
  <si>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</si>
  <si>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</si>
  <si>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</si>
  <si>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</si>
  <si>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</si>
  <si>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</si>
  <si>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</si>
  <si>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</si>
  <si>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</si>
  <si>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</si>
  <si>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</si>
  <si>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</si>
  <si>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</si>
  <si>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</si>
  <si>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</si>
  <si>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</si>
  <si>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</si>
  <si>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</si>
  <si>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</si>
  <si>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病院事業会計</t>
    <phoneticPr fontId="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</si>
  <si>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</si>
  <si>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</si>
  <si>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</si>
  <si>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</si>
  <si>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</si>
  <si>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</si>
  <si>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</si>
  <si>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</si>
  <si>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</si>
  <si>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</si>
  <si>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</si>
  <si>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</si>
  <si>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</si>
  <si>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</si>
  <si>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</si>
  <si>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</si>
  <si>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</si>
  <si>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</si>
  <si>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</si>
  <si>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</si>
  <si>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</si>
  <si>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</si>
  <si>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</si>
  <si>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</si>
  <si>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</si>
  <si>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</si>
  <si>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</si>
  <si>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</si>
  <si>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</si>
  <si>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</si>
  <si>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</si>
  <si>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</si>
  <si>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</si>
  <si>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</si>
  <si>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</si>
  <si>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</si>
  <si>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</si>
  <si>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</si>
  <si>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</si>
  <si>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</si>
  <si>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</si>
  <si>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</si>
  <si>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</si>
  <si>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</si>
  <si>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</si>
  <si>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</si>
  <si>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</si>
  <si>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</si>
  <si>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</si>
  <si>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</si>
  <si>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</si>
  <si>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</si>
  <si>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</si>
  <si>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</si>
  <si>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</si>
  <si>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</si>
  <si>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</si>
  <si>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</si>
  <si>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</si>
  <si>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</si>
  <si>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北海道留萌市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</si>
  <si>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</si>
  <si>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</si>
  <si>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</si>
  <si>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</si>
  <si>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</si>
  <si>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</si>
  <si>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</si>
  <si>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</si>
  <si>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</si>
  <si>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</si>
  <si>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</si>
  <si>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</si>
  <si>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</si>
  <si>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</si>
  <si>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</si>
  <si>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</si>
  <si>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</si>
  <si>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</si>
  <si>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</si>
  <si>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</si>
  <si>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</si>
  <si>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</si>
  <si>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</si>
  <si>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</si>
  <si>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</si>
  <si>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</si>
  <si>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</si>
  <si>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</si>
  <si>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</si>
  <si>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</si>
  <si>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</si>
  <si>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</si>
  <si>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</si>
  <si>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</si>
  <si>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</si>
  <si>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</si>
  <si>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</si>
  <si>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</si>
  <si>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</si>
  <si>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</si>
  <si>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</si>
  <si>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</si>
  <si>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</si>
  <si>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</si>
  <si>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</si>
  <si>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</si>
  <si>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</si>
  <si>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</si>
  <si>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</si>
  <si>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</si>
  <si>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</si>
  <si>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</si>
  <si>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</si>
  <si>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</si>
  <si>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</si>
  <si>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</si>
  <si>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</si>
  <si>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</si>
  <si>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</si>
  <si>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</si>
  <si>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</si>
  <si>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</si>
  <si>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</si>
  <si>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</si>
  <si>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</si>
  <si>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</si>
  <si>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</si>
  <si>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</si>
  <si>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</si>
  <si>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</si>
  <si>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</si>
  <si>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</si>
  <si>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</si>
  <si>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</si>
  <si>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</si>
  <si>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</si>
  <si>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</si>
  <si>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</si>
  <si>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</si>
  <si>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</si>
  <si>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</si>
  <si>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</si>
  <si>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</si>
  <si>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</si>
  <si>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</si>
  <si>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</si>
  <si>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</si>
  <si>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</si>
  <si>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</si>
  <si>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</si>
  <si>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</si>
  <si>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</si>
  <si>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</si>
  <si>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</si>
  <si>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</si>
  <si>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</si>
  <si>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</si>
  <si>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</si>
  <si>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</si>
  <si>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</si>
  <si>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</si>
  <si>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</si>
  <si>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</si>
  <si>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</si>
  <si>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</si>
  <si>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</si>
  <si>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</si>
  <si>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</si>
  <si>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</si>
  <si>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</si>
  <si>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</si>
  <si>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</si>
  <si>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</si>
  <si>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</si>
  <si>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</si>
  <si>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</si>
  <si>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</si>
  <si>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</si>
  <si>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</si>
  <si>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</si>
  <si>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</si>
  <si>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</si>
  <si>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</si>
  <si>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</si>
  <si>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</si>
  <si>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</si>
  <si>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</si>
  <si>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</si>
  <si>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</si>
  <si>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</si>
  <si>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</si>
  <si>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</si>
  <si>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</si>
  <si>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</si>
  <si>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</si>
  <si>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</si>
  <si>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</si>
  <si>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</si>
  <si>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</si>
  <si>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</si>
  <si>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</si>
  <si>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</si>
  <si>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</si>
  <si>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</si>
  <si>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</si>
  <si>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</si>
  <si>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</si>
  <si>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</si>
  <si>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</si>
  <si>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</si>
  <si>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北海道留萌市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</si>
  <si>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</si>
  <si>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</si>
  <si>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</si>
  <si>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</si>
  <si>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</si>
  <si>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</si>
  <si>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</si>
  <si>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</si>
  <si>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</si>
  <si>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</si>
  <si>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</si>
  <si>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</si>
  <si>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</si>
  <si>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</si>
  <si>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</si>
  <si>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</si>
  <si>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</si>
  <si>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</si>
  <si>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</si>
  <si>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</si>
  <si>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</si>
  <si>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</si>
  <si>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</si>
  <si>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</si>
  <si>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</si>
  <si>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</si>
  <si>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</si>
  <si>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</si>
  <si>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</si>
  <si>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</si>
  <si>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</si>
  <si>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</si>
  <si>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</si>
  <si>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</si>
  <si>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</si>
  <si>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</si>
  <si>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</si>
  <si>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</si>
  <si>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</si>
  <si>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港湾事業特別会計(臨海除く)</t>
    <phoneticPr fontId="5"/>
  </si>
  <si>
    <t>法非適用企業</t>
    <phoneticPr fontId="5"/>
  </si>
  <si>
    <t>港湾事業特別会計(臨海)</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</si>
  <si>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</si>
  <si>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</si>
  <si>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</si>
  <si>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</si>
  <si>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</si>
  <si>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</si>
  <si>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</si>
  <si>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</si>
  <si>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</si>
  <si>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</si>
  <si>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</si>
  <si>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</si>
  <si>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</si>
  <si>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</si>
  <si>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</si>
  <si>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</si>
  <si>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</si>
  <si>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</si>
  <si>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</si>
  <si>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</si>
  <si>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</si>
  <si>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</si>
  <si>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</si>
  <si>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</si>
  <si>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</si>
  <si>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</si>
  <si>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</si>
  <si>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</si>
  <si>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</si>
  <si>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</si>
  <si>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</si>
  <si>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</si>
  <si>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</si>
  <si>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</si>
  <si>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</si>
  <si>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</si>
  <si>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</si>
  <si>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</si>
  <si>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</si>
  <si>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</si>
  <si>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</si>
  <si>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</si>
  <si>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</si>
  <si>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</si>
  <si>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</si>
  <si>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</si>
  <si>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</si>
  <si>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</si>
  <si>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</si>
  <si>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</si>
  <si>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</si>
  <si>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</si>
  <si>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</si>
  <si>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</si>
  <si>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港湾事業特別会計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</si>
  <si>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</si>
  <si>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</si>
  <si>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</si>
  <si>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</si>
  <si>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</si>
  <si>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</si>
  <si>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</si>
  <si>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</si>
  <si>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</si>
  <si>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</si>
  <si>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</si>
  <si>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</si>
  <si>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</si>
  <si>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</si>
  <si>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</si>
  <si>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</si>
  <si>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</si>
  <si>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</si>
  <si>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</si>
  <si>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</si>
  <si>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</si>
  <si>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</si>
  <si>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</si>
  <si>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</si>
  <si>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</si>
  <si>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</si>
  <si>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</si>
  <si>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</si>
  <si>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</si>
  <si>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</si>
  <si>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</si>
  <si>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</si>
  <si>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</si>
  <si>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</si>
  <si>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</si>
  <si>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</si>
  <si>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</si>
  <si>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</si>
  <si>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</si>
  <si>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</si>
  <si>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</si>
  <si>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</si>
  <si>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</si>
  <si>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</si>
  <si>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</si>
  <si>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</si>
  <si>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</si>
  <si>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</si>
  <si>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</si>
  <si>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</si>
  <si>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</si>
  <si>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</si>
  <si>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</si>
  <si>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</si>
  <si>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</si>
  <si>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</si>
  <si>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</si>
  <si>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</si>
  <si>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</si>
  <si>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</si>
  <si>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</si>
  <si>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</si>
  <si>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</si>
  <si>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</si>
  <si>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</si>
  <si>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</si>
  <si>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</si>
  <si>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</si>
  <si>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</si>
  <si>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</si>
  <si>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</si>
  <si>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</si>
  <si>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</si>
  <si>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</si>
  <si>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</si>
  <si>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</si>
  <si>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</si>
  <si>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</si>
  <si>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</si>
  <si>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</si>
  <si>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</si>
  <si>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0.91</t>
  </si>
  <si>
    <t>病院事業会計</t>
  </si>
  <si>
    <t>▲ 8.01</t>
  </si>
  <si>
    <t>水道事業会計</t>
  </si>
  <si>
    <t>一般会計</t>
  </si>
  <si>
    <t>介護保険事業特別会計</t>
  </si>
  <si>
    <t>下水道事業会計</t>
  </si>
  <si>
    <t>国民健康保険事業特別会計</t>
  </si>
  <si>
    <t>後期高齢者医療事業特別会計</t>
  </si>
  <si>
    <t>港湾事業特別会計(臨海除く)</t>
  </si>
  <si>
    <t>その他会計（赤字）</t>
  </si>
  <si>
    <t>その他会計（黒字）</t>
  </si>
  <si>
    <t>R02</t>
    <phoneticPr fontId="5"/>
  </si>
  <si>
    <t>R03</t>
    <phoneticPr fontId="5"/>
  </si>
  <si>
    <t>R04</t>
    <phoneticPr fontId="5"/>
  </si>
  <si>
    <t>R05</t>
    <phoneticPr fontId="5"/>
  </si>
  <si>
    <t>R06</t>
    <phoneticPr fontId="5"/>
  </si>
  <si>
    <t>留萌南部衛生組合</t>
    <rPh sb="0" eb="8">
      <t>ルモイナンブエイセイクミアイ</t>
    </rPh>
    <phoneticPr fontId="2"/>
  </si>
  <si>
    <t>留萌消防組合</t>
    <rPh sb="0" eb="6">
      <t>ルモイショウボウクミアイ</t>
    </rPh>
    <phoneticPr fontId="2"/>
  </si>
  <si>
    <t>○</t>
    <phoneticPr fontId="2"/>
  </si>
  <si>
    <t>留萌市土地開発公社</t>
  </si>
  <si>
    <t>公共施設整備基金</t>
    <rPh sb="0" eb="8">
      <t>コウキョウシセツセイビキキン</t>
    </rPh>
    <phoneticPr fontId="5"/>
  </si>
  <si>
    <t>留萌市応援基金</t>
    <rPh sb="0" eb="7">
      <t>ルモイシオウエンキキン</t>
    </rPh>
    <phoneticPr fontId="2"/>
  </si>
  <si>
    <t>ＪＲ留萌線代替輸送事業基金</t>
    <rPh sb="2" eb="13">
      <t>ルモイセンダイタイユソウジギョウキキン</t>
    </rPh>
    <phoneticPr fontId="2"/>
  </si>
  <si>
    <t>社会福祉振興基金</t>
    <rPh sb="0" eb="8">
      <t>シャカイフクシシンコウキキン</t>
    </rPh>
    <phoneticPr fontId="2"/>
  </si>
  <si>
    <t>森づくり基金</t>
    <rPh sb="0" eb="1">
      <t>モリ</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</si>
</sst>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1ED7-4A34-813C-F262D51578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81641</c:v>
                </c:pt>
                <c:pt idx="1">
                  <c:v>91724</c:v>
                </c:pt>
                <c:pt idx="2">
                  <c:v>56404</c:v>
                </c:pt>
                <c:pt idx="3">
                  <c:v>72810</c:v>
                </c:pt>
                <c:pt idx="4">
                  <c:v>59261</c:v>
                </c:pt>
              </c:numCache>
            </c:numRef>
          </c:val>
          <c:smooth val="0"/>
          <c:extLst>
            <c:ext xmlns:c16="http://schemas.microsoft.com/office/drawing/2014/chart" uri="{C3380CC4-5D6E-409C-BE32-E72D297353CC}">
              <c16:uniqueId val="{00000001-1ED7-4A34-813C-F262D51578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7.24</c:v>
                </c:pt>
                <c:pt idx="2">
                  <c:v>6.11</c:v>
                </c:pt>
                <c:pt idx="3">
                  <c:v>7.42</c:v>
                </c:pt>
                <c:pt idx="4">
                  <c:v>3.73</c:v>
                </c:pt>
              </c:numCache>
            </c:numRef>
          </c:val>
          <c:extLst>
            <c:ext xmlns:c16="http://schemas.microsoft.com/office/drawing/2014/chart" uri="{C3380CC4-5D6E-409C-BE32-E72D297353CC}">
              <c16:uniqueId val="{00000000-AA63-458B-A3FF-9F4FE7A953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16.149999999999999</c:v>
                </c:pt>
                <c:pt idx="1">
                  <c:v>17.399999999999999</c:v>
                </c:pt>
                <c:pt idx="2">
                  <c:v>21.94</c:v>
                </c:pt>
                <c:pt idx="3">
                  <c:v>24.72</c:v>
                </c:pt>
                <c:pt idx="4">
                  <c:v>27.31</c:v>
                </c:pt>
              </c:numCache>
            </c:numRef>
          </c:val>
          <c:extLst>
            <c:ext xmlns:c16="http://schemas.microsoft.com/office/drawing/2014/chart" uri="{C3380CC4-5D6E-409C-BE32-E72D297353CC}">
              <c16:uniqueId val="{00000001-AA63-458B-A3FF-9F4FE7A953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c:v>
                </c:pt>
                <c:pt idx="1">
                  <c:v>5.41</c:v>
                </c:pt>
                <c:pt idx="2">
                  <c:v>2.71</c:v>
                </c:pt>
                <c:pt idx="3">
                  <c:v>4.4000000000000004</c:v>
                </c:pt>
                <c:pt idx="4">
                  <c:v>-0.91</c:v>
                </c:pt>
              </c:numCache>
            </c:numRef>
          </c:val>
          <c:smooth val="0"/>
          <c:extLst>
            <c:ext xmlns:c16="http://schemas.microsoft.com/office/drawing/2014/chart" uri="{C3380CC4-5D6E-409C-BE32-E72D297353CC}">
              <c16:uniqueId val="{00000002-AA63-458B-A3FF-9F4FE7A953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3.46</c:v>
                </c:pt>
                <c:pt idx="8">
                  <c:v>#N/A</c:v>
                </c:pt>
                <c:pt idx="9">
                  <c:v>0</c:v>
                </c:pt>
              </c:numCache>
            </c:numRef>
          </c:val>
          <c:extLst>
            <c:ext xmlns:c16="http://schemas.microsoft.com/office/drawing/2014/chart" uri="{C3380CC4-5D6E-409C-BE32-E72D297353CC}">
              <c16:uniqueId val="{00000000-89A9-41AB-AED0-127CB3BFDD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A9-41AB-AED0-127CB3BFDDC3}"/>
            </c:ext>
          </c:extLst>
        </c:ser>
        <c:ser>
          <c:idx val="2"/>
          <c:order val="2"/>
          <c:tx>
            <c:strRef>
              <c:f>データシート!$A$29</c:f>
              <c:strCache>
                <c:ptCount val="1"/>
                <c:pt idx="0">
                  <c:v>港湾事業特別会計(臨海除く)</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9A9-41AB-AED0-127CB3BFDDC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89A9-41AB-AED0-127CB3BFDDC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0.32</c:v>
                </c:pt>
                <c:pt idx="4">
                  <c:v>#N/A</c:v>
                </c:pt>
                <c:pt idx="5">
                  <c:v>0.17</c:v>
                </c:pt>
                <c:pt idx="6">
                  <c:v>#N/A</c:v>
                </c:pt>
                <c:pt idx="7">
                  <c:v>0.79</c:v>
                </c:pt>
                <c:pt idx="8">
                  <c:v>#N/A</c:v>
                </c:pt>
                <c:pt idx="9">
                  <c:v>0.01</c:v>
                </c:pt>
              </c:numCache>
            </c:numRef>
          </c:val>
          <c:extLst>
            <c:ext xmlns:c16="http://schemas.microsoft.com/office/drawing/2014/chart" uri="{C3380CC4-5D6E-409C-BE32-E72D297353CC}">
              <c16:uniqueId val="{00000004-89A9-41AB-AED0-127CB3BFDDC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5-89A9-41AB-AED0-127CB3BFDDC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0.98</c:v>
                </c:pt>
                <c:pt idx="4">
                  <c:v>#N/A</c:v>
                </c:pt>
                <c:pt idx="5">
                  <c:v>1.4</c:v>
                </c:pt>
                <c:pt idx="6">
                  <c:v>#N/A</c:v>
                </c:pt>
                <c:pt idx="7">
                  <c:v>1.8</c:v>
                </c:pt>
                <c:pt idx="8">
                  <c:v>#N/A</c:v>
                </c:pt>
                <c:pt idx="9">
                  <c:v>0.85</c:v>
                </c:pt>
              </c:numCache>
            </c:numRef>
          </c:val>
          <c:extLst>
            <c:ext xmlns:c16="http://schemas.microsoft.com/office/drawing/2014/chart" uri="{C3380CC4-5D6E-409C-BE32-E72D297353CC}">
              <c16:uniqueId val="{00000006-89A9-41AB-AED0-127CB3BFDDC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c:v>
                </c:pt>
                <c:pt idx="2">
                  <c:v>#N/A</c:v>
                </c:pt>
                <c:pt idx="3">
                  <c:v>7.23</c:v>
                </c:pt>
                <c:pt idx="4">
                  <c:v>#N/A</c:v>
                </c:pt>
                <c:pt idx="5">
                  <c:v>6.11</c:v>
                </c:pt>
                <c:pt idx="6">
                  <c:v>#N/A</c:v>
                </c:pt>
                <c:pt idx="7">
                  <c:v>7.42</c:v>
                </c:pt>
                <c:pt idx="8">
                  <c:v>#N/A</c:v>
                </c:pt>
                <c:pt idx="9">
                  <c:v>3.72</c:v>
                </c:pt>
              </c:numCache>
            </c:numRef>
          </c:val>
          <c:extLst>
            <c:ext xmlns:c16="http://schemas.microsoft.com/office/drawing/2014/chart" uri="{C3380CC4-5D6E-409C-BE32-E72D297353CC}">
              <c16:uniqueId val="{00000007-89A9-41AB-AED0-127CB3BFDDC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c:v>
                </c:pt>
                <c:pt idx="2">
                  <c:v>#N/A</c:v>
                </c:pt>
                <c:pt idx="3">
                  <c:v>2.59</c:v>
                </c:pt>
                <c:pt idx="4">
                  <c:v>#N/A</c:v>
                </c:pt>
                <c:pt idx="5">
                  <c:v>2.37</c:v>
                </c:pt>
                <c:pt idx="6">
                  <c:v>#N/A</c:v>
                </c:pt>
                <c:pt idx="7">
                  <c:v>2.93</c:v>
                </c:pt>
                <c:pt idx="8">
                  <c:v>#N/A</c:v>
                </c:pt>
                <c:pt idx="9">
                  <c:v>4.1500000000000004</c:v>
                </c:pt>
              </c:numCache>
            </c:numRef>
          </c:val>
          <c:extLst>
            <c:ext xmlns:c16="http://schemas.microsoft.com/office/drawing/2014/chart" uri="{C3380CC4-5D6E-409C-BE32-E72D297353CC}">
              <c16:uniqueId val="{00000008-89A9-41AB-AED0-127CB3BFDDC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4.25</c:v>
                </c:pt>
                <c:pt idx="2">
                  <c:v>#N/A</c:v>
                </c:pt>
                <c:pt idx="3">
                  <c:v>9.41</c:v>
                </c:pt>
                <c:pt idx="4">
                  <c:v>#N/A</c:v>
                </c:pt>
                <c:pt idx="5">
                  <c:v>11.23</c:v>
                </c:pt>
                <c:pt idx="6">
                  <c:v>#N/A</c:v>
                </c:pt>
                <c:pt idx="7">
                  <c:v>4.5599999999999996</c:v>
                </c:pt>
                <c:pt idx="8">
                  <c:v>8.01</c:v>
                </c:pt>
                <c:pt idx="9">
                  <c:v>#N/A</c:v>
                </c:pt>
              </c:numCache>
            </c:numRef>
          </c:val>
          <c:extLst>
            <c:ext xmlns:c16="http://schemas.microsoft.com/office/drawing/2014/chart" uri="{C3380CC4-5D6E-409C-BE32-E72D297353CC}">
              <c16:uniqueId val="{00000009-89A9-41AB-AED0-127CB3BFDD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1587</c:v>
                </c:pt>
                <c:pt idx="5">
                  <c:v>1577</c:v>
                </c:pt>
                <c:pt idx="8">
                  <c:v>1582</c:v>
                </c:pt>
                <c:pt idx="11">
                  <c:v>1631</c:v>
                </c:pt>
                <c:pt idx="14">
                  <c:v>1535</c:v>
                </c:pt>
              </c:numCache>
            </c:numRef>
          </c:val>
          <c:extLst>
            <c:ext xmlns:c16="http://schemas.microsoft.com/office/drawing/2014/chart" uri="{C3380CC4-5D6E-409C-BE32-E72D297353CC}">
              <c16:uniqueId val="{00000000-858D-4C14-A9AD-1BB13282E4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D-4C14-A9AD-1BB13282E4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8D-4C14-A9AD-1BB13282E4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c:v>
                </c:pt>
                <c:pt idx="3">
                  <c:v>91</c:v>
                </c:pt>
                <c:pt idx="6">
                  <c:v>91</c:v>
                </c:pt>
                <c:pt idx="9">
                  <c:v>91</c:v>
                </c:pt>
                <c:pt idx="12">
                  <c:v>92</c:v>
                </c:pt>
              </c:numCache>
            </c:numRef>
          </c:val>
          <c:extLst>
            <c:ext xmlns:c16="http://schemas.microsoft.com/office/drawing/2014/chart" uri="{C3380CC4-5D6E-409C-BE32-E72D297353CC}">
              <c16:uniqueId val="{00000003-858D-4C14-A9AD-1BB13282E4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804</c:v>
                </c:pt>
                <c:pt idx="3">
                  <c:v>838</c:v>
                </c:pt>
                <c:pt idx="6">
                  <c:v>870</c:v>
                </c:pt>
                <c:pt idx="9">
                  <c:v>823</c:v>
                </c:pt>
                <c:pt idx="12">
                  <c:v>805</c:v>
                </c:pt>
              </c:numCache>
            </c:numRef>
          </c:val>
          <c:extLst>
            <c:ext xmlns:c16="http://schemas.microsoft.com/office/drawing/2014/chart" uri="{C3380CC4-5D6E-409C-BE32-E72D297353CC}">
              <c16:uniqueId val="{00000004-858D-4C14-A9AD-1BB13282E4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8D-4C14-A9AD-1BB13282E4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8D-4C14-A9AD-1BB13282E4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1248</c:v>
                </c:pt>
                <c:pt idx="3">
                  <c:v>1273</c:v>
                </c:pt>
                <c:pt idx="6">
                  <c:v>1243</c:v>
                </c:pt>
                <c:pt idx="9">
                  <c:v>1240</c:v>
                </c:pt>
                <c:pt idx="12">
                  <c:v>1177</c:v>
                </c:pt>
              </c:numCache>
            </c:numRef>
          </c:val>
          <c:extLst>
            <c:ext xmlns:c16="http://schemas.microsoft.com/office/drawing/2014/chart" uri="{C3380CC4-5D6E-409C-BE32-E72D297353CC}">
              <c16:uniqueId val="{00000007-858D-4C14-A9AD-1BB13282E4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556</c:v>
                </c:pt>
                <c:pt idx="2">
                  <c:v>#N/A</c:v>
                </c:pt>
                <c:pt idx="3">
                  <c:v>#N/A</c:v>
                </c:pt>
                <c:pt idx="4">
                  <c:v>625</c:v>
                </c:pt>
                <c:pt idx="5">
                  <c:v>#N/A</c:v>
                </c:pt>
                <c:pt idx="6">
                  <c:v>#N/A</c:v>
                </c:pt>
                <c:pt idx="7">
                  <c:v>622</c:v>
                </c:pt>
                <c:pt idx="8">
                  <c:v>#N/A</c:v>
                </c:pt>
                <c:pt idx="9">
                  <c:v>#N/A</c:v>
                </c:pt>
                <c:pt idx="10">
                  <c:v>523</c:v>
                </c:pt>
                <c:pt idx="11">
                  <c:v>#N/A</c:v>
                </c:pt>
                <c:pt idx="12">
                  <c:v>#N/A</c:v>
                </c:pt>
                <c:pt idx="13">
                  <c:v>539</c:v>
                </c:pt>
                <c:pt idx="14">
                  <c:v>#N/A</c:v>
                </c:pt>
              </c:numCache>
            </c:numRef>
          </c:val>
          <c:smooth val="0"/>
          <c:extLst>
            <c:ext xmlns:c16="http://schemas.microsoft.com/office/drawing/2014/chart" uri="{C3380CC4-5D6E-409C-BE32-E72D297353CC}">
              <c16:uniqueId val="{00000008-858D-4C14-A9AD-1BB13282E4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15324</c:v>
                </c:pt>
                <c:pt idx="5">
                  <c:v>14965</c:v>
                </c:pt>
                <c:pt idx="8">
                  <c:v>14432</c:v>
                </c:pt>
                <c:pt idx="11">
                  <c:v>14293</c:v>
                </c:pt>
                <c:pt idx="14">
                  <c:v>14042</c:v>
                </c:pt>
              </c:numCache>
            </c:numRef>
          </c:val>
          <c:extLst>
            <c:ext xmlns:c16="http://schemas.microsoft.com/office/drawing/2014/chart" uri="{C3380CC4-5D6E-409C-BE32-E72D297353CC}">
              <c16:uniqueId val="{00000000-6634-4D6F-A89E-9B32A071A6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2058</c:v>
                </c:pt>
                <c:pt idx="5">
                  <c:v>2013</c:v>
                </c:pt>
                <c:pt idx="8">
                  <c:v>1920</c:v>
                </c:pt>
                <c:pt idx="11">
                  <c:v>2053</c:v>
                </c:pt>
                <c:pt idx="14">
                  <c:v>1982</c:v>
                </c:pt>
              </c:numCache>
            </c:numRef>
          </c:val>
          <c:extLst>
            <c:ext xmlns:c16="http://schemas.microsoft.com/office/drawing/2014/chart" uri="{C3380CC4-5D6E-409C-BE32-E72D297353CC}">
              <c16:uniqueId val="{00000001-6634-4D6F-A89E-9B32A071A6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3492</c:v>
                </c:pt>
                <c:pt idx="5">
                  <c:v>4387</c:v>
                </c:pt>
                <c:pt idx="8">
                  <c:v>5794</c:v>
                </c:pt>
                <c:pt idx="11">
                  <c:v>6549</c:v>
                </c:pt>
                <c:pt idx="14">
                  <c:v>6868</c:v>
                </c:pt>
              </c:numCache>
            </c:numRef>
          </c:val>
          <c:extLst>
            <c:ext xmlns:c16="http://schemas.microsoft.com/office/drawing/2014/chart" uri="{C3380CC4-5D6E-409C-BE32-E72D297353CC}">
              <c16:uniqueId val="{00000002-6634-4D6F-A89E-9B32A071A6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34-4D6F-A89E-9B32A071A6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34-4D6F-A89E-9B32A071A6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144</c:v>
                </c:pt>
                <c:pt idx="3">
                  <c:v>56</c:v>
                </c:pt>
                <c:pt idx="6">
                  <c:v>0</c:v>
                </c:pt>
                <c:pt idx="9">
                  <c:v>0</c:v>
                </c:pt>
                <c:pt idx="12">
                  <c:v>0</c:v>
                </c:pt>
              </c:numCache>
            </c:numRef>
          </c:val>
          <c:extLst>
            <c:ext xmlns:c16="http://schemas.microsoft.com/office/drawing/2014/chart" uri="{C3380CC4-5D6E-409C-BE32-E72D297353CC}">
              <c16:uniqueId val="{00000005-6634-4D6F-A89E-9B32A071A6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1781</c:v>
                </c:pt>
                <c:pt idx="3">
                  <c:v>1668</c:v>
                </c:pt>
                <c:pt idx="6">
                  <c:v>1679</c:v>
                </c:pt>
                <c:pt idx="9">
                  <c:v>1798</c:v>
                </c:pt>
                <c:pt idx="12">
                  <c:v>1811</c:v>
                </c:pt>
              </c:numCache>
            </c:numRef>
          </c:val>
          <c:extLst>
            <c:ext xmlns:c16="http://schemas.microsoft.com/office/drawing/2014/chart" uri="{C3380CC4-5D6E-409C-BE32-E72D297353CC}">
              <c16:uniqueId val="{00000006-6634-4D6F-A89E-9B32A071A6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666</c:v>
                </c:pt>
                <c:pt idx="3">
                  <c:v>575</c:v>
                </c:pt>
                <c:pt idx="6">
                  <c:v>484</c:v>
                </c:pt>
                <c:pt idx="9">
                  <c:v>393</c:v>
                </c:pt>
                <c:pt idx="12">
                  <c:v>302</c:v>
                </c:pt>
              </c:numCache>
            </c:numRef>
          </c:val>
          <c:extLst>
            <c:ext xmlns:c16="http://schemas.microsoft.com/office/drawing/2014/chart" uri="{C3380CC4-5D6E-409C-BE32-E72D297353CC}">
              <c16:uniqueId val="{00000007-6634-4D6F-A89E-9B32A071A6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9390</c:v>
                </c:pt>
                <c:pt idx="3">
                  <c:v>8940</c:v>
                </c:pt>
                <c:pt idx="6">
                  <c:v>8290</c:v>
                </c:pt>
                <c:pt idx="9">
                  <c:v>8063</c:v>
                </c:pt>
                <c:pt idx="12">
                  <c:v>7976</c:v>
                </c:pt>
              </c:numCache>
            </c:numRef>
          </c:val>
          <c:extLst>
            <c:ext xmlns:c16="http://schemas.microsoft.com/office/drawing/2014/chart" uri="{C3380CC4-5D6E-409C-BE32-E72D297353CC}">
              <c16:uniqueId val="{00000008-6634-4D6F-A89E-9B32A071A6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34-4D6F-A89E-9B32A071A6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12392</c:v>
                </c:pt>
                <c:pt idx="3">
                  <c:v>12404</c:v>
                </c:pt>
                <c:pt idx="6">
                  <c:v>12005</c:v>
                </c:pt>
                <c:pt idx="9">
                  <c:v>11740</c:v>
                </c:pt>
                <c:pt idx="12">
                  <c:v>12470</c:v>
                </c:pt>
              </c:numCache>
            </c:numRef>
          </c:val>
          <c:extLst>
            <c:ext xmlns:c16="http://schemas.microsoft.com/office/drawing/2014/chart" uri="{C3380CC4-5D6E-409C-BE32-E72D297353CC}">
              <c16:uniqueId val="{0000000A-6634-4D6F-A89E-9B32A071A6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3499</c:v>
                </c:pt>
                <c:pt idx="2">
                  <c:v>#N/A</c:v>
                </c:pt>
                <c:pt idx="3">
                  <c:v>#N/A</c:v>
                </c:pt>
                <c:pt idx="4">
                  <c:v>2278</c:v>
                </c:pt>
                <c:pt idx="5">
                  <c:v>#N/A</c:v>
                </c:pt>
                <c:pt idx="6">
                  <c:v>#N/A</c:v>
                </c:pt>
                <c:pt idx="7">
                  <c:v>311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34-4D6F-A89E-9B32A071A6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1688</c:v>
                </c:pt>
                <c:pt idx="1">
                  <c:v>1923</c:v>
                </c:pt>
                <c:pt idx="2">
                  <c:v>2112</c:v>
                </c:pt>
              </c:numCache>
            </c:numRef>
          </c:val>
          <c:extLst>
            <c:ext xmlns:c16="http://schemas.microsoft.com/office/drawing/2014/chart" uri="{C3380CC4-5D6E-409C-BE32-E72D297353CC}">
              <c16:uniqueId val="{00000000-A290-4A6E-859E-60A543C03A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c:v>
                </c:pt>
                <c:pt idx="1">
                  <c:v>130</c:v>
                </c:pt>
                <c:pt idx="2">
                  <c:v>154</c:v>
                </c:pt>
              </c:numCache>
            </c:numRef>
          </c:val>
          <c:extLst>
            <c:ext xmlns:c16="http://schemas.microsoft.com/office/drawing/2014/chart" uri="{C3380CC4-5D6E-409C-BE32-E72D297353CC}">
              <c16:uniqueId val="{00000001-A290-4A6E-859E-60A543C03A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3621</c:v>
                </c:pt>
                <c:pt idx="1">
                  <c:v>4087</c:v>
                </c:pt>
                <c:pt idx="2">
                  <c:v>4157</c:v>
                </c:pt>
              </c:numCache>
            </c:numRef>
          </c:val>
          <c:extLst>
            <c:ext xmlns:c16="http://schemas.microsoft.com/office/drawing/2014/chart" uri="{C3380CC4-5D6E-409C-BE32-E72D297353CC}">
              <c16:uniqueId val="{00000002-A290-4A6E-859E-60A543C03A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北海道留萌市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元利償還金については、地方債発行の抑制や繰上償還の実施により減少傾向にある。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北海道留萌市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一般会計等に係る地方債の現在高は新発債の抑制や繰上償還の効果により順調に減少してきたが、令和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年度決算では大型投資の実施により残高が増加した。一方、財政調整基金や公共施設整備基金、留萌市応援基金などの充当可能基金は増加しているため、将来負担比率の分子は令和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年度決算に引き続き</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以下となっている。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北海道留萌市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ふるさと納税の増加に伴い留萌市応援基金が増加しており、また、財政調整基金の前年度繰越金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の積立てや普通交付税の再算定における臨時財政対策債償還基金費の減債基金への積立てにより、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財政調整基金については、前年度実質収支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分の法定積立てを実施しながら、当該年度の財政状況により必要に応じて繰入れを実施し、公共施設整備基金については、老朽化が進む公共施設等の更新等事業に対して必要に応じて繰入れを実施する。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主に公共施設等の整備、留萌市応援寄附金、社会福祉関連事業の各種関連事業への繰入れを実施している。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年度については、主に留萌市応援寄附金の増による積立てにより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留萌市応援寄附金は増加傾向であり留萌市応援基金については今後も増加が見込まれるが、他の基金については具体的な積立ての予定がないことから、残高の状況によっては、収支状況も考慮し積み増しも検討しながら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繰り入れについては、それぞれの基金残高を考慮しながら、当該年度の実施事業に対して必要に応じて繰入れを実施する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百万円の取り崩しを実施したが、前年度繰越金の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前年度実質収支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分の法定積立てを実施しながら、当該年度の財政状況により必要に応じて繰入れを実施する。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年度の普通交付税再算定において交付された臨時財政対策債償還基金費の一部を取り崩した一方で、令和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年度の普通交付税再算定において交付された臨時財政対策債償還基金費分の積立てを実施したため残高が増加している。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年度普通交付税再算定における臨時財政対策債償還基金費分の積立額は令和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年度に繰入れを実施する。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年度普通交付税再算定における臨時財政対策債償還基金費分の積立額は令和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年度に繰入れを実施する。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北海道留萌市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18,169
17,951
297.81
18,058,058
16,670,670
288,174
7,733,621
12,470,419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燃料・電気料高騰の影響や特別会計や一部事務組合への繰り出しなどの歳出の増加に対し、市税等の歳入増加が追い付かず、類似団体平均と比較して下回っている。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期留萌市中期財政計画に基づく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つの財政規律を守りながら、健全で持続可能な財政運営に取り組むこととしている。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歳入側では地方交付税が再算定により増加したものの市税及び臨時財政対策債等が減少したことにより概ね前年度と同水準であったが、歳出側では、人事院勧告に伴う人件費の増加</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や一般職員退職手当の増加</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、燃料・電気料高騰の影響に伴う物件費の増加に加え、</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病院事業会計に対する補助金</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などの増加の影響をうけ、前年度より</a:t>
          </a:r>
          <a:r>
            <a:rPr kumimoji="1"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類似団体の平均水準を</a:t>
          </a:r>
          <a:r>
            <a:rPr kumimoji="1"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ポイント上回ることとなった。</a:t>
          </a:r>
          <a:endPar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今後も、社会保障費の増加や市税の減少などにより、財政の硬直化が懸念されるため、更なる経常経費の抑制に努めていく。</a:t>
          </a:r>
          <a:endPar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64</xdr:row>
      <xdr:rowOff>34544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017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265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62</xdr:row>
      <xdr:rowOff>145796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26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159783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定年延長の影響により退職手当が減少しているものの、物件費においては、燃料、電気料をはじめとする物価高騰の影響や施設修繕の増加などに加えて人口減少に伴う一人当たりの負担額の増加もあり、前年度と比較すると</a:t>
          </a:r>
          <a:r>
            <a:rPr kumimoji="1" lang="en-US" altLang="ja-JP" sz="1300">
              <a:latin typeface="ＭＳ Ｐゴシック" panose="020B0600070205080204" pitchFamily="50" charset="-128"/>
              <a:ea typeface="ＭＳ Ｐゴシック" panose="020B0600070205080204" pitchFamily="50" charset="-128"/>
            </a:rPr>
            <a:t>12,520</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今後も、定員適正化計画に基づき職員数を管理しながら、経常経費を中心とした支出の抑制に努めていく。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116173</xdr:rowOff>
    </xdr:from>
    <xdr:to>
      <xdr:col>23</xdr:col>
      <xdr:colOff>133350</xdr:colOff>
      <xdr:row>84</xdr:row>
      <xdr:rowOff>146383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17973"/>
          <a:ext cx="838200" cy="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49960</xdr:rowOff>
    </xdr:from>
    <xdr:to>
      <xdr:col>19</xdr:col>
      <xdr:colOff>133350</xdr:colOff>
      <xdr:row>84</xdr:row>
      <xdr:rowOff>116173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51760"/>
          <a:ext cx="889000" cy="6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7265</xdr:rowOff>
    </xdr:from>
    <xdr:to>
      <xdr:col>15</xdr:col>
      <xdr:colOff>82550</xdr:colOff>
      <xdr:row>84</xdr:row>
      <xdr:rowOff>49960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09065"/>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126685</xdr:rowOff>
    </xdr:from>
    <xdr:to>
      <xdr:col>11</xdr:col>
      <xdr:colOff>31750</xdr:colOff>
      <xdr:row>84</xdr:row>
      <xdr:rowOff>7265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7035"/>
          <a:ext cx="8890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95583</xdr:rowOff>
    </xdr:from>
    <xdr:to>
      <xdr:col>23</xdr:col>
      <xdr:colOff>184150</xdr:colOff>
      <xdr:row>85</xdr:row>
      <xdr:rowOff>25733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67660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65373</xdr:rowOff>
    </xdr:from>
    <xdr:to>
      <xdr:col>19</xdr:col>
      <xdr:colOff>184150</xdr:colOff>
      <xdr:row>84</xdr:row>
      <xdr:rowOff>166973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151750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170610</xdr:rowOff>
    </xdr:from>
    <xdr:to>
      <xdr:col>15</xdr:col>
      <xdr:colOff>133350</xdr:colOff>
      <xdr:row>84</xdr:row>
      <xdr:rowOff>100760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85537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127915</xdr:rowOff>
    </xdr:from>
    <xdr:to>
      <xdr:col>11</xdr:col>
      <xdr:colOff>82550</xdr:colOff>
      <xdr:row>84</xdr:row>
      <xdr:rowOff>58065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42842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75885</xdr:rowOff>
    </xdr:from>
    <xdr:to>
      <xdr:col>7</xdr:col>
      <xdr:colOff>31750</xdr:colOff>
      <xdr:row>84</xdr:row>
      <xdr:rowOff>6035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162262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給与制度については国公準拠を基本としているが、給与構造の違いなどにより、全国と比較して低い水準となっている。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82</xdr:row>
      <xdr:rowOff>29029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3280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29029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017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114300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8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82</xdr:row>
      <xdr:rowOff>29029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845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次定員適正化計画に基づき、今後も適正な職員数の確保に努めていく。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86530</xdr:rowOff>
    </xdr:from>
    <xdr:to>
      <xdr:col>81</xdr:col>
      <xdr:colOff>44450</xdr:colOff>
      <xdr:row>60</xdr:row>
      <xdr:rowOff>102214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3530"/>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69638</xdr:rowOff>
    </xdr:from>
    <xdr:to>
      <xdr:col>77</xdr:col>
      <xdr:colOff>44450</xdr:colOff>
      <xdr:row>60</xdr:row>
      <xdr:rowOff>86530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6638"/>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62399</xdr:rowOff>
    </xdr:from>
    <xdr:to>
      <xdr:col>72</xdr:col>
      <xdr:colOff>203200</xdr:colOff>
      <xdr:row>60</xdr:row>
      <xdr:rowOff>69638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939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53149</xdr:rowOff>
    </xdr:from>
    <xdr:to>
      <xdr:col>68</xdr:col>
      <xdr:colOff>152400</xdr:colOff>
      <xdr:row>60</xdr:row>
      <xdr:rowOff>62399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014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51414</xdr:rowOff>
    </xdr:from>
    <xdr:to>
      <xdr:col>81</xdr:col>
      <xdr:colOff>95250</xdr:colOff>
      <xdr:row>60</xdr:row>
      <xdr:rowOff>153014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23491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35730</xdr:rowOff>
    </xdr:from>
    <xdr:to>
      <xdr:col>77</xdr:col>
      <xdr:colOff>95250</xdr:colOff>
      <xdr:row>60</xdr:row>
      <xdr:rowOff>137330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122107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0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18838</xdr:rowOff>
    </xdr:from>
    <xdr:to>
      <xdr:col>73</xdr:col>
      <xdr:colOff>44450</xdr:colOff>
      <xdr:row>60</xdr:row>
      <xdr:rowOff>120438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130615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11599</xdr:rowOff>
    </xdr:from>
    <xdr:to>
      <xdr:col>68</xdr:col>
      <xdr:colOff>203200</xdr:colOff>
      <xdr:row>60</xdr:row>
      <xdr:rowOff>113199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123376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2349</xdr:rowOff>
    </xdr:from>
    <xdr:to>
      <xdr:col>64</xdr:col>
      <xdr:colOff>152400</xdr:colOff>
      <xdr:row>60</xdr:row>
      <xdr:rowOff>103949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114126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期中期財政計画に基づいた地方債の発行を進めてきたことから元利償還金が減少し、前年度より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ポイント良化したが、類似団体平均と比較し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類似団体平均との差は解消してきており、引き続き、第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期留萌市中期財政計画に基づいた財政運営を進め、比率の改善に努めていく。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150888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3437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2419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43</xdr:row>
      <xdr:rowOff>3326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0331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3326</xdr:rowOff>
    </xdr:from>
    <xdr:to>
      <xdr:col>68</xdr:col>
      <xdr:colOff>152400</xdr:colOff>
      <xdr:row>44</xdr:row>
      <xdr:rowOff>15724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7567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123976</xdr:rowOff>
    </xdr:from>
    <xdr:to>
      <xdr:col>68</xdr:col>
      <xdr:colOff>203200</xdr:colOff>
      <xdr:row>43</xdr:row>
      <xdr:rowOff>54126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38903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136374</xdr:rowOff>
    </xdr:from>
    <xdr:to>
      <xdr:col>64</xdr:col>
      <xdr:colOff>152400</xdr:colOff>
      <xdr:row>44</xdr:row>
      <xdr:rowOff>66524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51301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ふるさと納税の増加に伴う留萌市応援基金及びＪＲ留萌線の廃線に伴う鉄道施設撤去費用や代替輸送に関する負担金の公共施設整備基金への積み立てにより充当可能基金が大きく増加し、将来負担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年度決算と同様に</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ポイントを下回る結果となった。</a:t>
          </a:r>
        </a:p>
        <a:p>
          <a:r>
            <a:rPr kumimoji="1" lang="ja-JP" altLang="en-US" sz="1300">
              <a:latin typeface="ＭＳ Ｐゴシック" panose="020B0600070205080204" pitchFamily="50" charset="-128"/>
              <a:ea typeface="ＭＳ Ｐゴシック" panose="020B0600070205080204" pitchFamily="50" charset="-128"/>
            </a:rPr>
            <a:t>　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期留萌市中期財政計画に基づいた財政運営を進めていく。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36054</xdr:rowOff>
    </xdr:from>
    <xdr:to>
      <xdr:col>72</xdr:col>
      <xdr:colOff>203200</xdr:colOff>
      <xdr:row>16</xdr:row>
      <xdr:rowOff>96661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36354"/>
          <a:ext cx="889000" cy="40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96661</xdr:rowOff>
    </xdr:from>
    <xdr:to>
      <xdr:col>68</xdr:col>
      <xdr:colOff>152400</xdr:colOff>
      <xdr:row>18</xdr:row>
      <xdr:rowOff>39300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839861"/>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156704</xdr:rowOff>
    </xdr:from>
    <xdr:to>
      <xdr:col>73</xdr:col>
      <xdr:colOff>44450</xdr:colOff>
      <xdr:row>14</xdr:row>
      <xdr:rowOff>86854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97031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132238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159950</xdr:rowOff>
    </xdr:from>
    <xdr:to>
      <xdr:col>64</xdr:col>
      <xdr:colOff>152400</xdr:colOff>
      <xdr:row>18</xdr:row>
      <xdr:rowOff>90100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0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74877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1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北海道留萌市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18,169
17,951
297.81
18,058,058
16,670,670
288,174
7,733,621
12,470,419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次定員適正化計画に基づき、適正な職員数の確保に努めているものの、技術職の確保に苦慮していることや給与構造の違いなどにより、類似団体平均・北海道平均・全国平均を下回っている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632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9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中期財政計画に基づく物件費の抑制に努めており、燃料・電気料の高騰の影響があるものの前年度と同水準を維持している。</a:t>
          </a:r>
        </a:p>
        <a:p>
          <a:r>
            <a:rPr kumimoji="1" lang="ja-JP" altLang="en-US" sz="1300">
              <a:latin typeface="ＭＳ Ｐゴシック" panose="020B0600070205080204" pitchFamily="50" charset="-128"/>
              <a:ea typeface="ＭＳ Ｐゴシック" panose="020B0600070205080204" pitchFamily="50" charset="-128"/>
            </a:rPr>
            <a:t>   なお、老朽化施設の修繕等の増加が見込まれることから、引き続き、経常経費の抑制に努めていく。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53848</xdr:rowOff>
    </xdr:from>
    <xdr:to>
      <xdr:col>82</xdr:col>
      <xdr:colOff>107950</xdr:colOff>
      <xdr:row>14</xdr:row>
      <xdr:rowOff>62992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541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62992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084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14</xdr:row>
      <xdr:rowOff>8128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16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143002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16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xdr:rowOff>
    </xdr:from>
    <xdr:to>
      <xdr:col>82</xdr:col>
      <xdr:colOff>158750</xdr:colOff>
      <xdr:row>14</xdr:row>
      <xdr:rowOff>104648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19575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92202</xdr:rowOff>
    </xdr:from>
    <xdr:to>
      <xdr:col>65</xdr:col>
      <xdr:colOff>53975</xdr:colOff>
      <xdr:row>14</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32529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類似団体と比較すると、扶助費に係る経常収支比率に占める割合は少ない状況にある。　　</a:t>
          </a:r>
        </a:p>
        <a:p>
          <a:r>
            <a:rPr kumimoji="1" lang="ja-JP" altLang="en-US" sz="1300">
              <a:latin typeface="ＭＳ Ｐゴシック" panose="020B0600070205080204" pitchFamily="50" charset="-128"/>
              <a:ea typeface="ＭＳ Ｐゴシック" panose="020B0600070205080204" pitchFamily="50" charset="-128"/>
            </a:rPr>
            <a:t>　今後は、少子高齢化に伴う老人世帯の増加などの要因はあるが、人口減少や就労移行などによる生活保護扶助費の減も見込まれ、扶助費全体としては推移は横ばいとなることが見込まれる。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42635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42635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7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54</xdr:row>
      <xdr:rowOff>170543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7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年度から下水道事業会計の法適用化により、これまで「その他」として計上されていたものが「補助費等」として計上されることとなり、約</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ポイント減少となったため比率としては前年度よりも改善となっているが、依然として類似団体を上回る水準となっている。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58</xdr:row>
      <xdr:rowOff>81280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0242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53357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999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81280</xdr:rowOff>
    </xdr:from>
    <xdr:to>
      <xdr:col>82</xdr:col>
      <xdr:colOff>196850</xdr:colOff>
      <xdr:row>58</xdr:row>
      <xdr:rowOff>81280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02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60</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5680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2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60</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3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60960</xdr:rowOff>
    </xdr:from>
    <xdr:to>
      <xdr:col>74</xdr:col>
      <xdr:colOff>31750</xdr:colOff>
      <xdr:row>56</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60</xdr:row>
      <xdr:rowOff>66040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38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年度から下水道事業会計の法適用化により、これまで「その他」として計上されていたものが「補助費等」として計上されることとなり、約</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ポイント増加となった。また、病院事業会計への繰出金が大きな影響を与えているほか、留萌南部衛生組合への負担金についても、燃料・電気料の価格高騰の影響などにより増加しており、前年度と比較して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ポイント悪化し、類似団体を大きく上回る水準となっている。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40</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87820"/>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05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605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67056</xdr:rowOff>
    </xdr:from>
    <xdr:to>
      <xdr:col>82</xdr:col>
      <xdr:colOff>158750</xdr:colOff>
      <xdr:row>40</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147083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期留萌市中期財政計画に基づいた地方債発行の抑制や繰上償還の実施など、公債費圧縮に取り組んできており、経常収支比率に占める割合は類似団体平均を下回る状況にある。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23586</xdr:rowOff>
    </xdr:from>
    <xdr:to>
      <xdr:col>24</xdr:col>
      <xdr:colOff>25400</xdr:colOff>
      <xdr:row>76</xdr:row>
      <xdr:rowOff>110671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37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99786</xdr:rowOff>
    </xdr:from>
    <xdr:to>
      <xdr:col>19</xdr:col>
      <xdr:colOff>187325</xdr:colOff>
      <xdr:row>76</xdr:row>
      <xdr:rowOff>110671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29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99786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19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132443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144235</xdr:rowOff>
    </xdr:from>
    <xdr:to>
      <xdr:col>24</xdr:col>
      <xdr:colOff>76200</xdr:colOff>
      <xdr:row>76</xdr:row>
      <xdr:rowOff>74386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81643</xdr:rowOff>
    </xdr:from>
    <xdr:to>
      <xdr:col>6</xdr:col>
      <xdr:colOff>171450</xdr:colOff>
      <xdr:row>77</xdr:row>
      <xdr:rowOff>11793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21970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等では類似団体・全国・北海道平均を下回っているものの、他会計への繰出金や病院事業会計及び留萌南部衛生組合負担金などの補助費等類似団体を上回る状況にあることに加えて、今後も人件費の増加が見込まれているため、引き続き経常経費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80</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81813"/>
          <a:ext cx="8382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108713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76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3556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943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85852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94361"/>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128778</xdr:rowOff>
    </xdr:from>
    <xdr:to>
      <xdr:col>82</xdr:col>
      <xdr:colOff>158750</xdr:colOff>
      <xdr:row>80</xdr:row>
      <xdr:rowOff>58928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100855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北海道留萌市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26938</xdr:rowOff>
    </xdr:from>
    <xdr:to>
      <xdr:col>29</xdr:col>
      <xdr:colOff>127000</xdr:colOff>
      <xdr:row>17</xdr:row>
      <xdr:rowOff>100014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9213"/>
          <a:ext cx="647700" cy="7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100014</xdr:rowOff>
    </xdr:from>
    <xdr:to>
      <xdr:col>26</xdr:col>
      <xdr:colOff>50800</xdr:colOff>
      <xdr:row>17</xdr:row>
      <xdr:rowOff>139554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2289"/>
          <a:ext cx="698500" cy="3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139554</xdr:rowOff>
    </xdr:from>
    <xdr:to>
      <xdr:col>22</xdr:col>
      <xdr:colOff>114300</xdr:colOff>
      <xdr:row>17</xdr:row>
      <xdr:rowOff>142335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1829"/>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142335</xdr:rowOff>
    </xdr:from>
    <xdr:to>
      <xdr:col>18</xdr:col>
      <xdr:colOff>177800</xdr:colOff>
      <xdr:row>17</xdr:row>
      <xdr:rowOff>159602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4610"/>
          <a:ext cx="698500" cy="1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147588</xdr:rowOff>
    </xdr:from>
    <xdr:to>
      <xdr:col>29</xdr:col>
      <xdr:colOff>177800</xdr:colOff>
      <xdr:row>17</xdr:row>
      <xdr:rowOff>77738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164115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49214</xdr:rowOff>
    </xdr:from>
    <xdr:to>
      <xdr:col>26</xdr:col>
      <xdr:colOff>101600</xdr:colOff>
      <xdr:row>17</xdr:row>
      <xdr:rowOff>150814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160991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88754</xdr:rowOff>
    </xdr:from>
    <xdr:to>
      <xdr:col>22</xdr:col>
      <xdr:colOff>165100</xdr:colOff>
      <xdr:row>18</xdr:row>
      <xdr:rowOff>18904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29081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91535</xdr:rowOff>
    </xdr:from>
    <xdr:to>
      <xdr:col>19</xdr:col>
      <xdr:colOff>38100</xdr:colOff>
      <xdr:row>18</xdr:row>
      <xdr:rowOff>21685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31862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108802</xdr:rowOff>
    </xdr:from>
    <xdr:to>
      <xdr:col>15</xdr:col>
      <xdr:colOff>101600</xdr:colOff>
      <xdr:row>18</xdr:row>
      <xdr:rowOff>38952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49129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39122</xdr:rowOff>
    </xdr:from>
    <xdr:to>
      <xdr:col>29</xdr:col>
      <xdr:colOff>127000</xdr:colOff>
      <xdr:row>36</xdr:row>
      <xdr:rowOff>70745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2372"/>
          <a:ext cx="6477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329482</xdr:rowOff>
    </xdr:from>
    <xdr:to>
      <xdr:col>26</xdr:col>
      <xdr:colOff>50800</xdr:colOff>
      <xdr:row>36</xdr:row>
      <xdr:rowOff>70745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9832"/>
          <a:ext cx="698500" cy="8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329482</xdr:rowOff>
    </xdr:from>
    <xdr:to>
      <xdr:col>22</xdr:col>
      <xdr:colOff>114300</xdr:colOff>
      <xdr:row>35</xdr:row>
      <xdr:rowOff>341599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9832"/>
          <a:ext cx="698500" cy="1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341599</xdr:rowOff>
    </xdr:from>
    <xdr:to>
      <xdr:col>18</xdr:col>
      <xdr:colOff>177800</xdr:colOff>
      <xdr:row>36</xdr:row>
      <xdr:rowOff>80842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1949"/>
          <a:ext cx="698500" cy="8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331222</xdr:rowOff>
    </xdr:from>
    <xdr:to>
      <xdr:col>29</xdr:col>
      <xdr:colOff>177800</xdr:colOff>
      <xdr:row>36</xdr:row>
      <xdr:rowOff>89922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1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176299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19945</xdr:rowOff>
    </xdr:from>
    <xdr:to>
      <xdr:col>26</xdr:col>
      <xdr:colOff>101600</xdr:colOff>
      <xdr:row>36</xdr:row>
      <xdr:rowOff>121545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131722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4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278682</xdr:rowOff>
    </xdr:from>
    <xdr:to>
      <xdr:col>22</xdr:col>
      <xdr:colOff>165100</xdr:colOff>
      <xdr:row>36</xdr:row>
      <xdr:rowOff>37382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47559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290799</xdr:rowOff>
    </xdr:from>
    <xdr:to>
      <xdr:col>19</xdr:col>
      <xdr:colOff>38100</xdr:colOff>
      <xdr:row>36</xdr:row>
      <xdr:rowOff>49499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59676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7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30042</xdr:rowOff>
    </xdr:from>
    <xdr:to>
      <xdr:col>15</xdr:col>
      <xdr:colOff>101600</xdr:colOff>
      <xdr:row>36</xdr:row>
      <xdr:rowOff>131642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3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141819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5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北海道留萌市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18,169
17,951
297.81
18,058,058
16,670,670
288,174
7,733,621
12,470,419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137262</xdr:rowOff>
    </xdr:from>
    <xdr:to>
      <xdr:col>24</xdr:col>
      <xdr:colOff>63500</xdr:colOff>
      <xdr:row>37</xdr:row>
      <xdr:rowOff>37028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9462"/>
          <a:ext cx="838200" cy="7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37028</xdr:rowOff>
    </xdr:from>
    <xdr:to>
      <xdr:col>19</xdr:col>
      <xdr:colOff>177800</xdr:colOff>
      <xdr:row>37</xdr:row>
      <xdr:rowOff>64898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0678"/>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33062</xdr:rowOff>
    </xdr:from>
    <xdr:to>
      <xdr:col>15</xdr:col>
      <xdr:colOff>50800</xdr:colOff>
      <xdr:row>37</xdr:row>
      <xdr:rowOff>64898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6712"/>
          <a:ext cx="889000" cy="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33062</xdr:rowOff>
    </xdr:from>
    <xdr:to>
      <xdr:col>10</xdr:col>
      <xdr:colOff>114300</xdr:colOff>
      <xdr:row>37</xdr:row>
      <xdr:rowOff>59534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6712"/>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86462</xdr:rowOff>
    </xdr:from>
    <xdr:to>
      <xdr:col>24</xdr:col>
      <xdr:colOff>114300</xdr:colOff>
      <xdr:row>37</xdr:row>
      <xdr:rowOff>16612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109339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1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157678</xdr:rowOff>
    </xdr:from>
    <xdr:to>
      <xdr:col>20</xdr:col>
      <xdr:colOff>38100</xdr:colOff>
      <xdr:row>37</xdr:row>
      <xdr:rowOff>87828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104355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1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14098</xdr:rowOff>
    </xdr:from>
    <xdr:to>
      <xdr:col>15</xdr:col>
      <xdr:colOff>101600</xdr:colOff>
      <xdr:row>37</xdr:row>
      <xdr:rowOff>115698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106825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153712</xdr:rowOff>
    </xdr:from>
    <xdr:to>
      <xdr:col>10</xdr:col>
      <xdr:colOff>165100</xdr:colOff>
      <xdr:row>37</xdr:row>
      <xdr:rowOff>83862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100389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8734</xdr:rowOff>
    </xdr:from>
    <xdr:to>
      <xdr:col>6</xdr:col>
      <xdr:colOff>38100</xdr:colOff>
      <xdr:row>37</xdr:row>
      <xdr:rowOff>110334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101461</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4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93815</xdr:rowOff>
    </xdr:from>
    <xdr:to>
      <xdr:col>24</xdr:col>
      <xdr:colOff>63500</xdr:colOff>
      <xdr:row>55</xdr:row>
      <xdr:rowOff>144409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23565"/>
          <a:ext cx="838200" cy="5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144409</xdr:rowOff>
    </xdr:from>
    <xdr:to>
      <xdr:col>19</xdr:col>
      <xdr:colOff>177800</xdr:colOff>
      <xdr:row>56</xdr:row>
      <xdr:rowOff>7131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74159"/>
          <a:ext cx="889000" cy="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7131</xdr:rowOff>
    </xdr:from>
    <xdr:to>
      <xdr:col>15</xdr:col>
      <xdr:colOff>50800</xdr:colOff>
      <xdr:row>56</xdr:row>
      <xdr:rowOff>109795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08331"/>
          <a:ext cx="889000" cy="10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109795</xdr:rowOff>
    </xdr:from>
    <xdr:to>
      <xdr:col>10</xdr:col>
      <xdr:colOff>114300</xdr:colOff>
      <xdr:row>56</xdr:row>
      <xdr:rowOff>140208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10995"/>
          <a:ext cx="889000" cy="3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43015</xdr:rowOff>
    </xdr:from>
    <xdr:to>
      <xdr:col>24</xdr:col>
      <xdr:colOff>114300</xdr:colOff>
      <xdr:row>55</xdr:row>
      <xdr:rowOff>144615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65892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93609</xdr:rowOff>
    </xdr:from>
    <xdr:to>
      <xdr:col>20</xdr:col>
      <xdr:colOff>38100</xdr:colOff>
      <xdr:row>56</xdr:row>
      <xdr:rowOff>23759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40286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9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127781</xdr:rowOff>
    </xdr:from>
    <xdr:to>
      <xdr:col>15</xdr:col>
      <xdr:colOff>101600</xdr:colOff>
      <xdr:row>56</xdr:row>
      <xdr:rowOff>57931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3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58995</xdr:rowOff>
    </xdr:from>
    <xdr:to>
      <xdr:col>10</xdr:col>
      <xdr:colOff>165100</xdr:colOff>
      <xdr:row>56</xdr:row>
      <xdr:rowOff>160595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151722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89408</xdr:rowOff>
    </xdr:from>
    <xdr:to>
      <xdr:col>6</xdr:col>
      <xdr:colOff>38100</xdr:colOff>
      <xdr:row>57</xdr:row>
      <xdr:rowOff>19558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85198</xdr:rowOff>
    </xdr:from>
    <xdr:to>
      <xdr:col>24</xdr:col>
      <xdr:colOff>63500</xdr:colOff>
      <xdr:row>73</xdr:row>
      <xdr:rowOff>63309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429598"/>
          <a:ext cx="838200" cy="1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85198</xdr:rowOff>
    </xdr:from>
    <xdr:to>
      <xdr:col>19</xdr:col>
      <xdr:colOff>177800</xdr:colOff>
      <xdr:row>73</xdr:row>
      <xdr:rowOff>139509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429598"/>
          <a:ext cx="889000" cy="22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25038</xdr:rowOff>
    </xdr:from>
    <xdr:to>
      <xdr:col>15</xdr:col>
      <xdr:colOff>50800</xdr:colOff>
      <xdr:row>73</xdr:row>
      <xdr:rowOff>139509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40888"/>
          <a:ext cx="889000" cy="1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25038</xdr:rowOff>
    </xdr:from>
    <xdr:to>
      <xdr:col>10</xdr:col>
      <xdr:colOff>114300</xdr:colOff>
      <xdr:row>74</xdr:row>
      <xdr:rowOff>81388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540888"/>
          <a:ext cx="8890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12509</xdr:rowOff>
    </xdr:from>
    <xdr:to>
      <xdr:col>24</xdr:col>
      <xdr:colOff>114300</xdr:colOff>
      <xdr:row>73</xdr:row>
      <xdr:rowOff>114109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35386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3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34398</xdr:rowOff>
    </xdr:from>
    <xdr:to>
      <xdr:col>20</xdr:col>
      <xdr:colOff>38100</xdr:colOff>
      <xdr:row>72</xdr:row>
      <xdr:rowOff>135998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3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152525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1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88709</xdr:rowOff>
    </xdr:from>
    <xdr:to>
      <xdr:col>15</xdr:col>
      <xdr:colOff>101600</xdr:colOff>
      <xdr:row>74</xdr:row>
      <xdr:rowOff>18859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35386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3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145688</xdr:rowOff>
    </xdr:from>
    <xdr:to>
      <xdr:col>10</xdr:col>
      <xdr:colOff>165100</xdr:colOff>
      <xdr:row>73</xdr:row>
      <xdr:rowOff>75838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92365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30588</xdr:rowOff>
    </xdr:from>
    <xdr:to>
      <xdr:col>6</xdr:col>
      <xdr:colOff>38100</xdr:colOff>
      <xdr:row>74</xdr:row>
      <xdr:rowOff>132188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148715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4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129851</xdr:rowOff>
    </xdr:from>
    <xdr:to>
      <xdr:col>24</xdr:col>
      <xdr:colOff>63500</xdr:colOff>
      <xdr:row>96</xdr:row>
      <xdr:rowOff>21200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7601"/>
          <a:ext cx="8382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129851</xdr:rowOff>
    </xdr:from>
    <xdr:to>
      <xdr:col>19</xdr:col>
      <xdr:colOff>177800</xdr:colOff>
      <xdr:row>96</xdr:row>
      <xdr:rowOff>46086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7601"/>
          <a:ext cx="8890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xdr:rowOff>
    </xdr:from>
    <xdr:to>
      <xdr:col>15</xdr:col>
      <xdr:colOff>50800</xdr:colOff>
      <xdr:row>96</xdr:row>
      <xdr:rowOff>46086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59349"/>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xdr:rowOff>
    </xdr:from>
    <xdr:to>
      <xdr:col>10</xdr:col>
      <xdr:colOff>114300</xdr:colOff>
      <xdr:row>96</xdr:row>
      <xdr:rowOff>151705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59349"/>
          <a:ext cx="889000" cy="1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141850</xdr:rowOff>
    </xdr:from>
    <xdr:to>
      <xdr:col>24</xdr:col>
      <xdr:colOff>114300</xdr:colOff>
      <xdr:row>96</xdr:row>
      <xdr:rowOff>72000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120277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79051</xdr:rowOff>
    </xdr:from>
    <xdr:to>
      <xdr:col>20</xdr:col>
      <xdr:colOff>38100</xdr:colOff>
      <xdr:row>96</xdr:row>
      <xdr:rowOff>9201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25728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4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166736</xdr:rowOff>
    </xdr:from>
    <xdr:to>
      <xdr:col>15</xdr:col>
      <xdr:colOff>101600</xdr:colOff>
      <xdr:row>96</xdr:row>
      <xdr:rowOff>96886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113413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120799</xdr:rowOff>
    </xdr:from>
    <xdr:to>
      <xdr:col>10</xdr:col>
      <xdr:colOff>165100</xdr:colOff>
      <xdr:row>96</xdr:row>
      <xdr:rowOff>50949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67476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8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100905</xdr:rowOff>
    </xdr:from>
    <xdr:to>
      <xdr:col>6</xdr:col>
      <xdr:colOff>38100</xdr:colOff>
      <xdr:row>97</xdr:row>
      <xdr:rowOff>31055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47582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3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103406</xdr:rowOff>
    </xdr:from>
    <xdr:to>
      <xdr:col>55</xdr:col>
      <xdr:colOff>0</xdr:colOff>
      <xdr:row>35</xdr:row>
      <xdr:rowOff>108065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32706"/>
          <a:ext cx="838200" cy="17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108065</xdr:rowOff>
    </xdr:from>
    <xdr:to>
      <xdr:col>50</xdr:col>
      <xdr:colOff>114300</xdr:colOff>
      <xdr:row>36</xdr:row>
      <xdr:rowOff>33969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08815"/>
          <a:ext cx="889000" cy="9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33969</xdr:rowOff>
    </xdr:from>
    <xdr:to>
      <xdr:col>45</xdr:col>
      <xdr:colOff>177800</xdr:colOff>
      <xdr:row>36</xdr:row>
      <xdr:rowOff>105959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06169"/>
          <a:ext cx="8890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99272</xdr:rowOff>
    </xdr:from>
    <xdr:to>
      <xdr:col>41</xdr:col>
      <xdr:colOff>50800</xdr:colOff>
      <xdr:row>36</xdr:row>
      <xdr:rowOff>105959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28572"/>
          <a:ext cx="889000" cy="3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52606</xdr:rowOff>
    </xdr:from>
    <xdr:to>
      <xdr:col>55</xdr:col>
      <xdr:colOff>50800</xdr:colOff>
      <xdr:row>34</xdr:row>
      <xdr:rowOff>154206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75483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3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57265</xdr:rowOff>
    </xdr:from>
    <xdr:to>
      <xdr:col>50</xdr:col>
      <xdr:colOff>165100</xdr:colOff>
      <xdr:row>35</xdr:row>
      <xdr:rowOff>158865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3942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3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154619</xdr:rowOff>
    </xdr:from>
    <xdr:to>
      <xdr:col>46</xdr:col>
      <xdr:colOff>38100</xdr:colOff>
      <xdr:row>36</xdr:row>
      <xdr:rowOff>84769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5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101296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55159</xdr:rowOff>
    </xdr:from>
    <xdr:to>
      <xdr:col>41</xdr:col>
      <xdr:colOff>101600</xdr:colOff>
      <xdr:row>36</xdr:row>
      <xdr:rowOff>156759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1836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0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48472</xdr:rowOff>
    </xdr:from>
    <xdr:to>
      <xdr:col>36</xdr:col>
      <xdr:colOff>165100</xdr:colOff>
      <xdr:row>34</xdr:row>
      <xdr:rowOff>150072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7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166599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5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149713</xdr:rowOff>
    </xdr:from>
    <xdr:to>
      <xdr:col>55</xdr:col>
      <xdr:colOff>0</xdr:colOff>
      <xdr:row>57</xdr:row>
      <xdr:rowOff>40208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50913"/>
          <a:ext cx="838200" cy="6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149713</xdr:rowOff>
    </xdr:from>
    <xdr:to>
      <xdr:col>50</xdr:col>
      <xdr:colOff>114300</xdr:colOff>
      <xdr:row>57</xdr:row>
      <xdr:rowOff>53271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0913"/>
          <a:ext cx="889000" cy="7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63238</xdr:rowOff>
    </xdr:from>
    <xdr:to>
      <xdr:col>45</xdr:col>
      <xdr:colOff>177800</xdr:colOff>
      <xdr:row>57</xdr:row>
      <xdr:rowOff>53271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64438"/>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63238</xdr:rowOff>
    </xdr:from>
    <xdr:to>
      <xdr:col>41</xdr:col>
      <xdr:colOff>50800</xdr:colOff>
      <xdr:row>56</xdr:row>
      <xdr:rowOff>109338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64438"/>
          <a:ext cx="889000" cy="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160858</xdr:rowOff>
    </xdr:from>
    <xdr:to>
      <xdr:col>55</xdr:col>
      <xdr:colOff>50800</xdr:colOff>
      <xdr:row>57</xdr:row>
      <xdr:rowOff>91008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139285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98913</xdr:rowOff>
    </xdr:from>
    <xdr:to>
      <xdr:col>50</xdr:col>
      <xdr:colOff>165100</xdr:colOff>
      <xdr:row>57</xdr:row>
      <xdr:rowOff>29063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2471</xdr:rowOff>
    </xdr:from>
    <xdr:to>
      <xdr:col>46</xdr:col>
      <xdr:colOff>38100</xdr:colOff>
      <xdr:row>57</xdr:row>
      <xdr:rowOff>104071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95198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12438</xdr:rowOff>
    </xdr:from>
    <xdr:to>
      <xdr:col>41</xdr:col>
      <xdr:colOff>101600</xdr:colOff>
      <xdr:row>56</xdr:row>
      <xdr:rowOff>114038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130565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8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58538</xdr:rowOff>
    </xdr:from>
    <xdr:to>
      <xdr:col>36</xdr:col>
      <xdr:colOff>165100</xdr:colOff>
      <xdr:row>56</xdr:row>
      <xdr:rowOff>160138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151265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154324</xdr:rowOff>
    </xdr:from>
    <xdr:to>
      <xdr:col>55</xdr:col>
      <xdr:colOff>0</xdr:colOff>
      <xdr:row>77</xdr:row>
      <xdr:rowOff>164846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5974"/>
          <a:ext cx="838200" cy="1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164846</xdr:rowOff>
    </xdr:from>
    <xdr:to>
      <xdr:col>50</xdr:col>
      <xdr:colOff>114300</xdr:colOff>
      <xdr:row>78</xdr:row>
      <xdr:rowOff>12855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66496"/>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12855</xdr:rowOff>
    </xdr:from>
    <xdr:to>
      <xdr:col>45</xdr:col>
      <xdr:colOff>177800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5955"/>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8266</xdr:rowOff>
    </xdr:from>
    <xdr:to>
      <xdr:col>41</xdr:col>
      <xdr:colOff>50800</xdr:colOff>
      <xdr:row>78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81366"/>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103524</xdr:rowOff>
    </xdr:from>
    <xdr:to>
      <xdr:col>55</xdr:col>
      <xdr:colOff>50800</xdr:colOff>
      <xdr:row>78</xdr:row>
      <xdr:rowOff>33674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18451</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114046</xdr:rowOff>
    </xdr:from>
    <xdr:to>
      <xdr:col>50</xdr:col>
      <xdr:colOff>165100</xdr:colOff>
      <xdr:row>78</xdr:row>
      <xdr:rowOff>44196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35323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133505</xdr:rowOff>
    </xdr:from>
    <xdr:to>
      <xdr:col>46</xdr:col>
      <xdr:colOff>38100</xdr:colOff>
      <xdr:row>78</xdr:row>
      <xdr:rowOff>63655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54782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128916</xdr:rowOff>
    </xdr:from>
    <xdr:to>
      <xdr:col>36</xdr:col>
      <xdr:colOff>165100</xdr:colOff>
      <xdr:row>78</xdr:row>
      <xdr:rowOff>59066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50193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2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67388</xdr:rowOff>
    </xdr:from>
    <xdr:to>
      <xdr:col>55</xdr:col>
      <xdr:colOff>0</xdr:colOff>
      <xdr:row>96</xdr:row>
      <xdr:rowOff>110187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26588"/>
          <a:ext cx="8382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67388</xdr:rowOff>
    </xdr:from>
    <xdr:to>
      <xdr:col>50</xdr:col>
      <xdr:colOff>114300</xdr:colOff>
      <xdr:row>96</xdr:row>
      <xdr:rowOff>152022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26588"/>
          <a:ext cx="889000" cy="8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115086</xdr:rowOff>
    </xdr:from>
    <xdr:to>
      <xdr:col>45</xdr:col>
      <xdr:colOff>177800</xdr:colOff>
      <xdr:row>96</xdr:row>
      <xdr:rowOff>152022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02836"/>
          <a:ext cx="889000" cy="20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115086</xdr:rowOff>
    </xdr:from>
    <xdr:to>
      <xdr:col>41</xdr:col>
      <xdr:colOff>50800</xdr:colOff>
      <xdr:row>95</xdr:row>
      <xdr:rowOff>149627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402836"/>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59387</xdr:rowOff>
    </xdr:from>
    <xdr:to>
      <xdr:col>55</xdr:col>
      <xdr:colOff>50800</xdr:colOff>
      <xdr:row>96</xdr:row>
      <xdr:rowOff>160987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37814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4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16588</xdr:rowOff>
    </xdr:from>
    <xdr:to>
      <xdr:col>50</xdr:col>
      <xdr:colOff>165100</xdr:colOff>
      <xdr:row>96</xdr:row>
      <xdr:rowOff>118188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7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134715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5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101222</xdr:rowOff>
    </xdr:from>
    <xdr:to>
      <xdr:col>46</xdr:col>
      <xdr:colOff>38100</xdr:colOff>
      <xdr:row>97</xdr:row>
      <xdr:rowOff>31372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22499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64286</xdr:rowOff>
    </xdr:from>
    <xdr:to>
      <xdr:col>41</xdr:col>
      <xdr:colOff>101600</xdr:colOff>
      <xdr:row>95</xdr:row>
      <xdr:rowOff>165886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5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98827</xdr:rowOff>
    </xdr:from>
    <xdr:to>
      <xdr:col>36</xdr:col>
      <xdr:colOff>165100</xdr:colOff>
      <xdr:row>96</xdr:row>
      <xdr:rowOff>28977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3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45504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96792</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11892"/>
          <a:ext cx="8382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139129</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2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139083</xdr:rowOff>
    </xdr:from>
    <xdr:to>
      <xdr:col>71</xdr:col>
      <xdr:colOff>177800</xdr:colOff>
      <xdr:row>38</xdr:row>
      <xdr:rowOff>139129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18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45992</xdr:rowOff>
    </xdr:from>
    <xdr:to>
      <xdr:col>85</xdr:col>
      <xdr:colOff>177800</xdr:colOff>
      <xdr:row>38</xdr:row>
      <xdr:rowOff>147592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132369</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88329</xdr:rowOff>
    </xdr:from>
    <xdr:to>
      <xdr:col>72</xdr:col>
      <xdr:colOff>38100</xdr:colOff>
      <xdr:row>39</xdr:row>
      <xdr:rowOff>18479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9606</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6961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88283</xdr:rowOff>
    </xdr:from>
    <xdr:to>
      <xdr:col>67</xdr:col>
      <xdr:colOff>101600</xdr:colOff>
      <xdr:row>39</xdr:row>
      <xdr:rowOff>18433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9560</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669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96723</xdr:rowOff>
    </xdr:from>
    <xdr:to>
      <xdr:col>85</xdr:col>
      <xdr:colOff>127000</xdr:colOff>
      <xdr:row>76</xdr:row>
      <xdr:rowOff>97244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126923"/>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97244</xdr:rowOff>
    </xdr:from>
    <xdr:to>
      <xdr:col>81</xdr:col>
      <xdr:colOff>50800</xdr:colOff>
      <xdr:row>76</xdr:row>
      <xdr:rowOff>119380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127444"/>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118568</xdr:rowOff>
    </xdr:from>
    <xdr:to>
      <xdr:col>76</xdr:col>
      <xdr:colOff>114300</xdr:colOff>
      <xdr:row>76</xdr:row>
      <xdr:rowOff>119380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148768"/>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118568</xdr:rowOff>
    </xdr:from>
    <xdr:to>
      <xdr:col>71</xdr:col>
      <xdr:colOff>177800</xdr:colOff>
      <xdr:row>76</xdr:row>
      <xdr:rowOff>157290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148768"/>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45923</xdr:rowOff>
    </xdr:from>
    <xdr:to>
      <xdr:col>85</xdr:col>
      <xdr:colOff>177800</xdr:colOff>
      <xdr:row>76</xdr:row>
      <xdr:rowOff>147523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68801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9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46444</xdr:rowOff>
    </xdr:from>
    <xdr:to>
      <xdr:col>81</xdr:col>
      <xdr:colOff>101600</xdr:colOff>
      <xdr:row>76</xdr:row>
      <xdr:rowOff>148044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0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164571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68580</xdr:rowOff>
    </xdr:from>
    <xdr:to>
      <xdr:col>76</xdr:col>
      <xdr:colOff>165100</xdr:colOff>
      <xdr:row>76</xdr:row>
      <xdr:rowOff>170180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7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67768</xdr:rowOff>
    </xdr:from>
    <xdr:to>
      <xdr:col>72</xdr:col>
      <xdr:colOff>38100</xdr:colOff>
      <xdr:row>76</xdr:row>
      <xdr:rowOff>169368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106490</xdr:rowOff>
    </xdr:from>
    <xdr:to>
      <xdr:col>67</xdr:col>
      <xdr:colOff>101600</xdr:colOff>
      <xdr:row>77</xdr:row>
      <xdr:rowOff>36640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53167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107989</xdr:rowOff>
    </xdr:from>
    <xdr:to>
      <xdr:col>85</xdr:col>
      <xdr:colOff>127000</xdr:colOff>
      <xdr:row>97</xdr:row>
      <xdr:rowOff>110378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38639"/>
          <a:ext cx="8382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62967</xdr:rowOff>
    </xdr:from>
    <xdr:to>
      <xdr:col>81</xdr:col>
      <xdr:colOff>50800</xdr:colOff>
      <xdr:row>97</xdr:row>
      <xdr:rowOff>110378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693617"/>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62967</xdr:rowOff>
    </xdr:from>
    <xdr:to>
      <xdr:col>76</xdr:col>
      <xdr:colOff>114300</xdr:colOff>
      <xdr:row>98</xdr:row>
      <xdr:rowOff>25575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693617"/>
          <a:ext cx="889000" cy="1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25575</xdr:rowOff>
    </xdr:from>
    <xdr:to>
      <xdr:col>71</xdr:col>
      <xdr:colOff>177800</xdr:colOff>
      <xdr:row>98</xdr:row>
      <xdr:rowOff>47079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27675"/>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57189</xdr:rowOff>
    </xdr:from>
    <xdr:to>
      <xdr:col>85</xdr:col>
      <xdr:colOff>177800</xdr:colOff>
      <xdr:row>97</xdr:row>
      <xdr:rowOff>158789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80066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59578</xdr:rowOff>
    </xdr:from>
    <xdr:to>
      <xdr:col>81</xdr:col>
      <xdr:colOff>101600</xdr:colOff>
      <xdr:row>97</xdr:row>
      <xdr:rowOff>161178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6255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12167</xdr:rowOff>
    </xdr:from>
    <xdr:to>
      <xdr:col>76</xdr:col>
      <xdr:colOff>165100</xdr:colOff>
      <xdr:row>97</xdr:row>
      <xdr:rowOff>113767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6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130294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146225</xdr:rowOff>
    </xdr:from>
    <xdr:to>
      <xdr:col>72</xdr:col>
      <xdr:colOff>38100</xdr:colOff>
      <xdr:row>98</xdr:row>
      <xdr:rowOff>76375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92902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167729</xdr:rowOff>
    </xdr:from>
    <xdr:to>
      <xdr:col>67</xdr:col>
      <xdr:colOff>101600</xdr:colOff>
      <xdr:row>98</xdr:row>
      <xdr:rowOff>97879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114406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133147</xdr:rowOff>
    </xdr:from>
    <xdr:to>
      <xdr:col>116</xdr:col>
      <xdr:colOff>63500</xdr:colOff>
      <xdr:row>34</xdr:row>
      <xdr:rowOff>168961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5962447"/>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168961</xdr:rowOff>
    </xdr:from>
    <xdr:to>
      <xdr:col>111</xdr:col>
      <xdr:colOff>177800</xdr:colOff>
      <xdr:row>35</xdr:row>
      <xdr:rowOff>102133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5998261"/>
          <a:ext cx="8890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102133</xdr:rowOff>
    </xdr:from>
    <xdr:to>
      <xdr:col>107</xdr:col>
      <xdr:colOff>50800</xdr:colOff>
      <xdr:row>35</xdr:row>
      <xdr:rowOff>169342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102883"/>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112687</xdr:rowOff>
    </xdr:from>
    <xdr:to>
      <xdr:col>102</xdr:col>
      <xdr:colOff>114300</xdr:colOff>
      <xdr:row>35</xdr:row>
      <xdr:rowOff>169342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113437"/>
          <a:ext cx="8890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82347</xdr:rowOff>
    </xdr:from>
    <xdr:to>
      <xdr:col>116</xdr:col>
      <xdr:colOff>114300</xdr:colOff>
      <xdr:row>35</xdr:row>
      <xdr:rowOff>12497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59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105224</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576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118161</xdr:rowOff>
    </xdr:from>
    <xdr:to>
      <xdr:col>112</xdr:col>
      <xdr:colOff>38100</xdr:colOff>
      <xdr:row>35</xdr:row>
      <xdr:rowOff>48311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64838</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57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51333</xdr:rowOff>
    </xdr:from>
    <xdr:to>
      <xdr:col>107</xdr:col>
      <xdr:colOff>101600</xdr:colOff>
      <xdr:row>35</xdr:row>
      <xdr:rowOff>152933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0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169460</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8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118542</xdr:rowOff>
    </xdr:from>
    <xdr:to>
      <xdr:col>102</xdr:col>
      <xdr:colOff>165100</xdr:colOff>
      <xdr:row>36</xdr:row>
      <xdr:rowOff>48692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1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65219</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58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61887</xdr:rowOff>
    </xdr:from>
    <xdr:to>
      <xdr:col>98</xdr:col>
      <xdr:colOff>38100</xdr:colOff>
      <xdr:row>35</xdr:row>
      <xdr:rowOff>163487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0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8564</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58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125526</xdr:rowOff>
    </xdr:from>
    <xdr:to>
      <xdr:col>116</xdr:col>
      <xdr:colOff>63500</xdr:colOff>
      <xdr:row>58</xdr:row>
      <xdr:rowOff>136881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69626"/>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73216</xdr:rowOff>
    </xdr:from>
    <xdr:to>
      <xdr:col>111</xdr:col>
      <xdr:colOff>177800</xdr:colOff>
      <xdr:row>58</xdr:row>
      <xdr:rowOff>125526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17316"/>
          <a:ext cx="889000" cy="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170409</xdr:rowOff>
    </xdr:from>
    <xdr:to>
      <xdr:col>107</xdr:col>
      <xdr:colOff>50800</xdr:colOff>
      <xdr:row>58</xdr:row>
      <xdr:rowOff>73216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943059"/>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118707</xdr:rowOff>
    </xdr:from>
    <xdr:to>
      <xdr:col>102</xdr:col>
      <xdr:colOff>114300</xdr:colOff>
      <xdr:row>57</xdr:row>
      <xdr:rowOff>170409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891357"/>
          <a:ext cx="8890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74726</xdr:rowOff>
    </xdr:from>
    <xdr:to>
      <xdr:col>112</xdr:col>
      <xdr:colOff>38100</xdr:colOff>
      <xdr:row>59</xdr:row>
      <xdr:rowOff>4876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167453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1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22416</xdr:rowOff>
    </xdr:from>
    <xdr:to>
      <xdr:col>107</xdr:col>
      <xdr:colOff>101600</xdr:colOff>
      <xdr:row>58</xdr:row>
      <xdr:rowOff>124016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140543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4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119609</xdr:rowOff>
    </xdr:from>
    <xdr:to>
      <xdr:col>102</xdr:col>
      <xdr:colOff>165100</xdr:colOff>
      <xdr:row>58</xdr:row>
      <xdr:rowOff>49759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66286</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6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67907</xdr:rowOff>
    </xdr:from>
    <xdr:to>
      <xdr:col>98</xdr:col>
      <xdr:colOff>38100</xdr:colOff>
      <xdr:row>57</xdr:row>
      <xdr:rowOff>169507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8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14584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6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90532</xdr:rowOff>
    </xdr:from>
    <xdr:to>
      <xdr:col>116</xdr:col>
      <xdr:colOff>63500</xdr:colOff>
      <xdr:row>75</xdr:row>
      <xdr:rowOff>44183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34932"/>
          <a:ext cx="838200" cy="46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90532</xdr:rowOff>
    </xdr:from>
    <xdr:to>
      <xdr:col>111</xdr:col>
      <xdr:colOff>177800</xdr:colOff>
      <xdr:row>72</xdr:row>
      <xdr:rowOff>153663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434932"/>
          <a:ext cx="8890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153663</xdr:rowOff>
    </xdr:from>
    <xdr:to>
      <xdr:col>107</xdr:col>
      <xdr:colOff>50800</xdr:colOff>
      <xdr:row>73</xdr:row>
      <xdr:rowOff>60204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498063"/>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41097</xdr:rowOff>
    </xdr:from>
    <xdr:to>
      <xdr:col>102</xdr:col>
      <xdr:colOff>114300</xdr:colOff>
      <xdr:row>73</xdr:row>
      <xdr:rowOff>60204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56947"/>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164833</xdr:rowOff>
    </xdr:from>
    <xdr:to>
      <xdr:col>116</xdr:col>
      <xdr:colOff>114300</xdr:colOff>
      <xdr:row>75</xdr:row>
      <xdr:rowOff>94983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16260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0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39732</xdr:rowOff>
    </xdr:from>
    <xdr:to>
      <xdr:col>112</xdr:col>
      <xdr:colOff>38100</xdr:colOff>
      <xdr:row>72</xdr:row>
      <xdr:rowOff>141332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157859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1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102863</xdr:rowOff>
    </xdr:from>
    <xdr:to>
      <xdr:col>107</xdr:col>
      <xdr:colOff>101600</xdr:colOff>
      <xdr:row>73</xdr:row>
      <xdr:rowOff>33013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49540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2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9404</xdr:rowOff>
    </xdr:from>
    <xdr:to>
      <xdr:col>102</xdr:col>
      <xdr:colOff>165100</xdr:colOff>
      <xdr:row>73</xdr:row>
      <xdr:rowOff>111004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5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127531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161747</xdr:rowOff>
    </xdr:from>
    <xdr:to>
      <xdr:col>98</xdr:col>
      <xdr:colOff>38100</xdr:colOff>
      <xdr:row>73</xdr:row>
      <xdr:rowOff>91897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108424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28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類似団体平均と比較して乖離が大きい「維持補修費」・「補助費等」・「投資及び出資金」・「繰出金」について記載する。</a:t>
          </a:r>
        </a:p>
        <a:p>
          <a:r>
            <a:rPr kumimoji="1" lang="ja-JP" altLang="en-US" sz="1300">
              <a:latin typeface="ＭＳ Ｐゴシック" panose="020B0600070205080204" pitchFamily="50" charset="-128"/>
              <a:ea typeface="ＭＳ Ｐゴシック" panose="020B0600070205080204" pitchFamily="50" charset="-128"/>
            </a:rPr>
            <a:t>　・「維持補修費」については、除雪関連経費が大半を占めており、労務単価や燃料高騰など増加傾向にある。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・「補助費等」については、一部事務組合や企業会計に対する補助金、負担金等が大半を占めており、労務単価や燃料高騰の影響により増加傾向にある。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・「投資及び出資金」については、病院事業会計及び水道事業会計、令和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年度より法適用化となった下水道事業会計への出資金などによるものである。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・「繰出金」については、下水道事業や港湾事業に対する繰出金などによるものである。なお、下水道事業会計については法適用化により令和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年度決算からは「補助費等」などの科目に計上している。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北海道留萌市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18,169
17,951
297.81
18,058,058
16,670,670
288,174
7,733,621
12,470,419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140889</xdr:rowOff>
    </xdr:from>
    <xdr:to>
      <xdr:col>24</xdr:col>
      <xdr:colOff>63500</xdr:colOff>
      <xdr:row>36</xdr:row>
      <xdr:rowOff>155382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13089"/>
          <a:ext cx="8382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155382</xdr:rowOff>
    </xdr:from>
    <xdr:to>
      <xdr:col>19</xdr:col>
      <xdr:colOff>177800</xdr:colOff>
      <xdr:row>36</xdr:row>
      <xdr:rowOff>164069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2758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156022</xdr:rowOff>
    </xdr:from>
    <xdr:to>
      <xdr:col>15</xdr:col>
      <xdr:colOff>50800</xdr:colOff>
      <xdr:row>36</xdr:row>
      <xdr:rowOff>164069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28222"/>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156022</xdr:rowOff>
    </xdr:from>
    <xdr:to>
      <xdr:col>10</xdr:col>
      <xdr:colOff>114300</xdr:colOff>
      <xdr:row>37</xdr:row>
      <xdr:rowOff>2129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28222"/>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90089</xdr:rowOff>
    </xdr:from>
    <xdr:to>
      <xdr:col>24</xdr:col>
      <xdr:colOff>114300</xdr:colOff>
      <xdr:row>37</xdr:row>
      <xdr:rowOff>20239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112966</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1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104582</xdr:rowOff>
    </xdr:from>
    <xdr:to>
      <xdr:col>20</xdr:col>
      <xdr:colOff>38100</xdr:colOff>
      <xdr:row>37</xdr:row>
      <xdr:rowOff>34732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51259</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113269</xdr:rowOff>
    </xdr:from>
    <xdr:to>
      <xdr:col>15</xdr:col>
      <xdr:colOff>101600</xdr:colOff>
      <xdr:row>37</xdr:row>
      <xdr:rowOff>43419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59946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0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105222</xdr:rowOff>
    </xdr:from>
    <xdr:to>
      <xdr:col>10</xdr:col>
      <xdr:colOff>165100</xdr:colOff>
      <xdr:row>37</xdr:row>
      <xdr:rowOff>35372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7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51899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5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122779</xdr:rowOff>
    </xdr:from>
    <xdr:to>
      <xdr:col>6</xdr:col>
      <xdr:colOff>38100</xdr:colOff>
      <xdr:row>37</xdr:row>
      <xdr:rowOff>52929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69456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137806</xdr:rowOff>
    </xdr:from>
    <xdr:to>
      <xdr:col>24</xdr:col>
      <xdr:colOff>63500</xdr:colOff>
      <xdr:row>57</xdr:row>
      <xdr:rowOff>18917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39006"/>
          <a:ext cx="8382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18917</xdr:rowOff>
    </xdr:from>
    <xdr:to>
      <xdr:col>19</xdr:col>
      <xdr:colOff>177800</xdr:colOff>
      <xdr:row>57</xdr:row>
      <xdr:rowOff>51466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91567"/>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51466</xdr:rowOff>
    </xdr:from>
    <xdr:to>
      <xdr:col>15</xdr:col>
      <xdr:colOff>50800</xdr:colOff>
      <xdr:row>57</xdr:row>
      <xdr:rowOff>121328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24116"/>
          <a:ext cx="889000" cy="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144209</xdr:rowOff>
    </xdr:from>
    <xdr:to>
      <xdr:col>10</xdr:col>
      <xdr:colOff>114300</xdr:colOff>
      <xdr:row>57</xdr:row>
      <xdr:rowOff>121328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45409"/>
          <a:ext cx="889000" cy="14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87006</xdr:rowOff>
    </xdr:from>
    <xdr:to>
      <xdr:col>24</xdr:col>
      <xdr:colOff>114300</xdr:colOff>
      <xdr:row>57</xdr:row>
      <xdr:rowOff>17156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109883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3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139567</xdr:rowOff>
    </xdr:from>
    <xdr:to>
      <xdr:col>20</xdr:col>
      <xdr:colOff>38100</xdr:colOff>
      <xdr:row>57</xdr:row>
      <xdr:rowOff>69717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86244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666</xdr:rowOff>
    </xdr:from>
    <xdr:to>
      <xdr:col>15</xdr:col>
      <xdr:colOff>101600</xdr:colOff>
      <xdr:row>57</xdr:row>
      <xdr:rowOff>102266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118793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70528</xdr:rowOff>
    </xdr:from>
    <xdr:to>
      <xdr:col>10</xdr:col>
      <xdr:colOff>165100</xdr:colOff>
      <xdr:row>58</xdr:row>
      <xdr:rowOff>678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17205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93409</xdr:rowOff>
    </xdr:from>
    <xdr:to>
      <xdr:col>6</xdr:col>
      <xdr:colOff>38100</xdr:colOff>
      <xdr:row>57</xdr:row>
      <xdr:rowOff>23559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40086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6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86058</xdr:rowOff>
    </xdr:from>
    <xdr:to>
      <xdr:col>24</xdr:col>
      <xdr:colOff>63500</xdr:colOff>
      <xdr:row>76</xdr:row>
      <xdr:rowOff>134462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16258"/>
          <a:ext cx="838200" cy="4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86058</xdr:rowOff>
    </xdr:from>
    <xdr:to>
      <xdr:col>19</xdr:col>
      <xdr:colOff>177800</xdr:colOff>
      <xdr:row>76</xdr:row>
      <xdr:rowOff>108618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16258"/>
          <a:ext cx="889000" cy="2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108618</xdr:rowOff>
    </xdr:from>
    <xdr:to>
      <xdr:col>15</xdr:col>
      <xdr:colOff>50800</xdr:colOff>
      <xdr:row>76</xdr:row>
      <xdr:rowOff>144790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38818"/>
          <a:ext cx="889000" cy="3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144790</xdr:rowOff>
    </xdr:from>
    <xdr:to>
      <xdr:col>10</xdr:col>
      <xdr:colOff>114300</xdr:colOff>
      <xdr:row>77</xdr:row>
      <xdr:rowOff>54535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74990"/>
          <a:ext cx="889000" cy="8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83662</xdr:rowOff>
    </xdr:from>
    <xdr:to>
      <xdr:col>24</xdr:col>
      <xdr:colOff>114300</xdr:colOff>
      <xdr:row>77</xdr:row>
      <xdr:rowOff>13812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62089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35258</xdr:rowOff>
    </xdr:from>
    <xdr:to>
      <xdr:col>20</xdr:col>
      <xdr:colOff>38100</xdr:colOff>
      <xdr:row>76</xdr:row>
      <xdr:rowOff>136858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153386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4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57818</xdr:rowOff>
    </xdr:from>
    <xdr:to>
      <xdr:col>15</xdr:col>
      <xdr:colOff>101600</xdr:colOff>
      <xdr:row>76</xdr:row>
      <xdr:rowOff>159418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93990</xdr:rowOff>
    </xdr:from>
    <xdr:to>
      <xdr:col>10</xdr:col>
      <xdr:colOff>165100</xdr:colOff>
      <xdr:row>77</xdr:row>
      <xdr:rowOff>24140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1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3735</xdr:rowOff>
    </xdr:from>
    <xdr:to>
      <xdr:col>6</xdr:col>
      <xdr:colOff>38100</xdr:colOff>
      <xdr:row>77</xdr:row>
      <xdr:rowOff>105335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96462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9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100211</xdr:rowOff>
    </xdr:from>
    <xdr:to>
      <xdr:col>24</xdr:col>
      <xdr:colOff>63500</xdr:colOff>
      <xdr:row>94</xdr:row>
      <xdr:rowOff>65615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45061"/>
          <a:ext cx="838200" cy="1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65615</xdr:rowOff>
    </xdr:from>
    <xdr:to>
      <xdr:col>19</xdr:col>
      <xdr:colOff>177800</xdr:colOff>
      <xdr:row>95</xdr:row>
      <xdr:rowOff>12579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81915"/>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12579</xdr:rowOff>
    </xdr:from>
    <xdr:to>
      <xdr:col>15</xdr:col>
      <xdr:colOff>50800</xdr:colOff>
      <xdr:row>95</xdr:row>
      <xdr:rowOff>61029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00329"/>
          <a:ext cx="889000" cy="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61029</xdr:rowOff>
    </xdr:from>
    <xdr:to>
      <xdr:col>10</xdr:col>
      <xdr:colOff>114300</xdr:colOff>
      <xdr:row>95</xdr:row>
      <xdr:rowOff>118002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48779"/>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49411</xdr:rowOff>
    </xdr:from>
    <xdr:to>
      <xdr:col>24</xdr:col>
      <xdr:colOff>114300</xdr:colOff>
      <xdr:row>93</xdr:row>
      <xdr:rowOff>151011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72288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4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14815</xdr:rowOff>
    </xdr:from>
    <xdr:to>
      <xdr:col>20</xdr:col>
      <xdr:colOff>38100</xdr:colOff>
      <xdr:row>94</xdr:row>
      <xdr:rowOff>116415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132942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0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133229</xdr:rowOff>
    </xdr:from>
    <xdr:to>
      <xdr:col>15</xdr:col>
      <xdr:colOff>101600</xdr:colOff>
      <xdr:row>95</xdr:row>
      <xdr:rowOff>63379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79906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2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10229</xdr:rowOff>
    </xdr:from>
    <xdr:to>
      <xdr:col>10</xdr:col>
      <xdr:colOff>165100</xdr:colOff>
      <xdr:row>95</xdr:row>
      <xdr:rowOff>111829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128356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7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67202</xdr:rowOff>
    </xdr:from>
    <xdr:to>
      <xdr:col>6</xdr:col>
      <xdr:colOff>38100</xdr:colOff>
      <xdr:row>95</xdr:row>
      <xdr:rowOff>168802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13879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105182</xdr:rowOff>
    </xdr:from>
    <xdr:to>
      <xdr:col>55</xdr:col>
      <xdr:colOff>0</xdr:colOff>
      <xdr:row>37</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48832"/>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131013</xdr:rowOff>
    </xdr:from>
    <xdr:to>
      <xdr:col>50</xdr:col>
      <xdr:colOff>114300</xdr:colOff>
      <xdr:row>37</xdr:row>
      <xdr:rowOff>132842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7466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74092</xdr:rowOff>
    </xdr:from>
    <xdr:to>
      <xdr:col>45</xdr:col>
      <xdr:colOff>177800</xdr:colOff>
      <xdr:row>37</xdr:row>
      <xdr:rowOff>131013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17742"/>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74092</xdr:rowOff>
    </xdr:from>
    <xdr:to>
      <xdr:col>41</xdr:col>
      <xdr:colOff>50800</xdr:colOff>
      <xdr:row>37</xdr:row>
      <xdr:rowOff>114097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1774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54382</xdr:rowOff>
    </xdr:from>
    <xdr:to>
      <xdr:col>55</xdr:col>
      <xdr:colOff>50800</xdr:colOff>
      <xdr:row>37</xdr:row>
      <xdr:rowOff>155982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77259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4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82042</xdr:rowOff>
    </xdr:from>
    <xdr:to>
      <xdr:col>50</xdr:col>
      <xdr:colOff>165100</xdr:colOff>
      <xdr:row>38</xdr:row>
      <xdr:rowOff>12192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80213</xdr:rowOff>
    </xdr:from>
    <xdr:to>
      <xdr:col>46</xdr:col>
      <xdr:colOff>38100</xdr:colOff>
      <xdr:row>38</xdr:row>
      <xdr:rowOff>10364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26890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23292</xdr:rowOff>
    </xdr:from>
    <xdr:to>
      <xdr:col>41</xdr:col>
      <xdr:colOff>101600</xdr:colOff>
      <xdr:row>37</xdr:row>
      <xdr:rowOff>124892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141419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63297</xdr:rowOff>
    </xdr:from>
    <xdr:to>
      <xdr:col>36</xdr:col>
      <xdr:colOff>165100</xdr:colOff>
      <xdr:row>37</xdr:row>
      <xdr:rowOff>164897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9974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8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55270</xdr:rowOff>
    </xdr:from>
    <xdr:to>
      <xdr:col>55</xdr:col>
      <xdr:colOff>0</xdr:colOff>
      <xdr:row>57</xdr:row>
      <xdr:rowOff>108344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27920"/>
          <a:ext cx="8382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55270</xdr:rowOff>
    </xdr:from>
    <xdr:to>
      <xdr:col>50</xdr:col>
      <xdr:colOff>114300</xdr:colOff>
      <xdr:row>57</xdr:row>
      <xdr:rowOff>85827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27920"/>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85827</xdr:rowOff>
    </xdr:from>
    <xdr:to>
      <xdr:col>45</xdr:col>
      <xdr:colOff>177800</xdr:colOff>
      <xdr:row>57</xdr:row>
      <xdr:rowOff>145453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58477"/>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97752</xdr:rowOff>
    </xdr:from>
    <xdr:to>
      <xdr:col>41</xdr:col>
      <xdr:colOff>50800</xdr:colOff>
      <xdr:row>57</xdr:row>
      <xdr:rowOff>145453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70402"/>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57544</xdr:rowOff>
    </xdr:from>
    <xdr:to>
      <xdr:col>55</xdr:col>
      <xdr:colOff>50800</xdr:colOff>
      <xdr:row>57</xdr:row>
      <xdr:rowOff>159144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35971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4470</xdr:rowOff>
    </xdr:from>
    <xdr:to>
      <xdr:col>50</xdr:col>
      <xdr:colOff>165100</xdr:colOff>
      <xdr:row>57</xdr:row>
      <xdr:rowOff>106070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97197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35027</xdr:rowOff>
    </xdr:from>
    <xdr:to>
      <xdr:col>46</xdr:col>
      <xdr:colOff>38100</xdr:colOff>
      <xdr:row>57</xdr:row>
      <xdr:rowOff>136627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127754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94653</xdr:rowOff>
    </xdr:from>
    <xdr:to>
      <xdr:col>41</xdr:col>
      <xdr:colOff>101600</xdr:colOff>
      <xdr:row>58</xdr:row>
      <xdr:rowOff>24803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46952</xdr:rowOff>
    </xdr:from>
    <xdr:to>
      <xdr:col>36</xdr:col>
      <xdr:colOff>165100</xdr:colOff>
      <xdr:row>57</xdr:row>
      <xdr:rowOff>148552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167458</xdr:rowOff>
    </xdr:from>
    <xdr:to>
      <xdr:col>55</xdr:col>
      <xdr:colOff>0</xdr:colOff>
      <xdr:row>77</xdr:row>
      <xdr:rowOff>168537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97658"/>
          <a:ext cx="838200" cy="17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167458</xdr:rowOff>
    </xdr:from>
    <xdr:to>
      <xdr:col>50</xdr:col>
      <xdr:colOff>114300</xdr:colOff>
      <xdr:row>77</xdr:row>
      <xdr:rowOff>64393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97658"/>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64393</xdr:rowOff>
    </xdr:from>
    <xdr:to>
      <xdr:col>45</xdr:col>
      <xdr:colOff>177800</xdr:colOff>
      <xdr:row>77</xdr:row>
      <xdr:rowOff>168487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66043"/>
          <a:ext cx="889000" cy="10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111387</xdr:rowOff>
    </xdr:from>
    <xdr:to>
      <xdr:col>41</xdr:col>
      <xdr:colOff>50800</xdr:colOff>
      <xdr:row>77</xdr:row>
      <xdr:rowOff>168487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3037"/>
          <a:ext cx="8890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117737</xdr:rowOff>
    </xdr:from>
    <xdr:to>
      <xdr:col>55</xdr:col>
      <xdr:colOff>50800</xdr:colOff>
      <xdr:row>78</xdr:row>
      <xdr:rowOff>47887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96164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116658</xdr:rowOff>
    </xdr:from>
    <xdr:to>
      <xdr:col>50</xdr:col>
      <xdr:colOff>165100</xdr:colOff>
      <xdr:row>77</xdr:row>
      <xdr:rowOff>46808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63336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2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13593</xdr:rowOff>
    </xdr:from>
    <xdr:to>
      <xdr:col>46</xdr:col>
      <xdr:colOff>38100</xdr:colOff>
      <xdr:row>77</xdr:row>
      <xdr:rowOff>115193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106320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0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117687</xdr:rowOff>
    </xdr:from>
    <xdr:to>
      <xdr:col>41</xdr:col>
      <xdr:colOff>101600</xdr:colOff>
      <xdr:row>78</xdr:row>
      <xdr:rowOff>47837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1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38964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60587</xdr:rowOff>
    </xdr:from>
    <xdr:to>
      <xdr:col>36</xdr:col>
      <xdr:colOff>165100</xdr:colOff>
      <xdr:row>77</xdr:row>
      <xdr:rowOff>162187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153314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156570</xdr:rowOff>
    </xdr:from>
    <xdr:to>
      <xdr:col>55</xdr:col>
      <xdr:colOff>0</xdr:colOff>
      <xdr:row>93</xdr:row>
      <xdr:rowOff>79677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929970"/>
          <a:ext cx="838200" cy="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156570</xdr:rowOff>
    </xdr:from>
    <xdr:to>
      <xdr:col>50</xdr:col>
      <xdr:colOff>114300</xdr:colOff>
      <xdr:row>94</xdr:row>
      <xdr:rowOff>8293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29970"/>
          <a:ext cx="889000" cy="19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151504</xdr:rowOff>
    </xdr:from>
    <xdr:to>
      <xdr:col>45</xdr:col>
      <xdr:colOff>177800</xdr:colOff>
      <xdr:row>94</xdr:row>
      <xdr:rowOff>8293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53454"/>
          <a:ext cx="889000" cy="3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151504</xdr:rowOff>
    </xdr:from>
    <xdr:to>
      <xdr:col>41</xdr:col>
      <xdr:colOff>50800</xdr:colOff>
      <xdr:row>93</xdr:row>
      <xdr:rowOff>158620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753454"/>
          <a:ext cx="889000" cy="3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28877</xdr:rowOff>
    </xdr:from>
    <xdr:to>
      <xdr:col>55</xdr:col>
      <xdr:colOff>50800</xdr:colOff>
      <xdr:row>93</xdr:row>
      <xdr:rowOff>130477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7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51754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105770</xdr:rowOff>
    </xdr:from>
    <xdr:to>
      <xdr:col>50</xdr:col>
      <xdr:colOff>165100</xdr:colOff>
      <xdr:row>93</xdr:row>
      <xdr:rowOff>35920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52447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65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128943</xdr:rowOff>
    </xdr:from>
    <xdr:to>
      <xdr:col>46</xdr:col>
      <xdr:colOff>38100</xdr:colOff>
      <xdr:row>94</xdr:row>
      <xdr:rowOff>59093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75620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84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100704</xdr:rowOff>
    </xdr:from>
    <xdr:to>
      <xdr:col>41</xdr:col>
      <xdr:colOff>101600</xdr:colOff>
      <xdr:row>92</xdr:row>
      <xdr:rowOff>30854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47381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47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107820</xdr:rowOff>
    </xdr:from>
    <xdr:to>
      <xdr:col>36</xdr:col>
      <xdr:colOff>165100</xdr:colOff>
      <xdr:row>94</xdr:row>
      <xdr:rowOff>37970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54497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8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114878</xdr:rowOff>
    </xdr:from>
    <xdr:to>
      <xdr:col>85</xdr:col>
      <xdr:colOff>127000</xdr:colOff>
      <xdr:row>36</xdr:row>
      <xdr:rowOff>170637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87078"/>
          <a:ext cx="838200" cy="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170637</xdr:rowOff>
    </xdr:from>
    <xdr:to>
      <xdr:col>81</xdr:col>
      <xdr:colOff>50800</xdr:colOff>
      <xdr:row>37</xdr:row>
      <xdr:rowOff>38164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2837"/>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38164</xdr:rowOff>
    </xdr:from>
    <xdr:to>
      <xdr:col>76</xdr:col>
      <xdr:colOff>114300</xdr:colOff>
      <xdr:row>37</xdr:row>
      <xdr:rowOff>47422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181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47422</xdr:rowOff>
    </xdr:from>
    <xdr:to>
      <xdr:col>71</xdr:col>
      <xdr:colOff>177800</xdr:colOff>
      <xdr:row>37</xdr:row>
      <xdr:rowOff>49231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1072"/>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64078</xdr:rowOff>
    </xdr:from>
    <xdr:to>
      <xdr:col>85</xdr:col>
      <xdr:colOff>177800</xdr:colOff>
      <xdr:row>36</xdr:row>
      <xdr:rowOff>165678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42505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1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119837</xdr:rowOff>
    </xdr:from>
    <xdr:to>
      <xdr:col>81</xdr:col>
      <xdr:colOff>101600</xdr:colOff>
      <xdr:row>37</xdr:row>
      <xdr:rowOff>49987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158814</xdr:rowOff>
    </xdr:from>
    <xdr:to>
      <xdr:col>76</xdr:col>
      <xdr:colOff>165100</xdr:colOff>
      <xdr:row>37</xdr:row>
      <xdr:rowOff>88964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80091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168072</xdr:rowOff>
    </xdr:from>
    <xdr:to>
      <xdr:col>72</xdr:col>
      <xdr:colOff>38100</xdr:colOff>
      <xdr:row>37</xdr:row>
      <xdr:rowOff>98222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89349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169881</xdr:rowOff>
    </xdr:from>
    <xdr:to>
      <xdr:col>67</xdr:col>
      <xdr:colOff>101600</xdr:colOff>
      <xdr:row>37</xdr:row>
      <xdr:rowOff>100031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91158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54584</xdr:rowOff>
    </xdr:from>
    <xdr:to>
      <xdr:col>85</xdr:col>
      <xdr:colOff>127000</xdr:colOff>
      <xdr:row>56</xdr:row>
      <xdr:rowOff>132986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55784"/>
          <a:ext cx="838200" cy="7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126883</xdr:rowOff>
    </xdr:from>
    <xdr:to>
      <xdr:col>81</xdr:col>
      <xdr:colOff>50800</xdr:colOff>
      <xdr:row>56</xdr:row>
      <xdr:rowOff>132986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28083"/>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126883</xdr:rowOff>
    </xdr:from>
    <xdr:to>
      <xdr:col>76</xdr:col>
      <xdr:colOff>114300</xdr:colOff>
      <xdr:row>57</xdr:row>
      <xdr:rowOff>20256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28083"/>
          <a:ext cx="889000" cy="6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156510</xdr:rowOff>
    </xdr:from>
    <xdr:to>
      <xdr:col>71</xdr:col>
      <xdr:colOff>177800</xdr:colOff>
      <xdr:row>57</xdr:row>
      <xdr:rowOff>20256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86260"/>
          <a:ext cx="889000" cy="20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3784</xdr:rowOff>
    </xdr:from>
    <xdr:to>
      <xdr:col>85</xdr:col>
      <xdr:colOff>177800</xdr:colOff>
      <xdr:row>56</xdr:row>
      <xdr:rowOff>105384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153661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8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82186</xdr:rowOff>
    </xdr:from>
    <xdr:to>
      <xdr:col>81</xdr:col>
      <xdr:colOff>101600</xdr:colOff>
      <xdr:row>57</xdr:row>
      <xdr:rowOff>12336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7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76083</xdr:rowOff>
    </xdr:from>
    <xdr:to>
      <xdr:col>76</xdr:col>
      <xdr:colOff>165100</xdr:colOff>
      <xdr:row>57</xdr:row>
      <xdr:rowOff>6233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7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140906</xdr:rowOff>
    </xdr:from>
    <xdr:to>
      <xdr:col>72</xdr:col>
      <xdr:colOff>38100</xdr:colOff>
      <xdr:row>57</xdr:row>
      <xdr:rowOff>71056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62183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105710</xdr:rowOff>
    </xdr:from>
    <xdr:to>
      <xdr:col>67</xdr:col>
      <xdr:colOff>101600</xdr:colOff>
      <xdr:row>56</xdr:row>
      <xdr:rowOff>35860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52387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1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96793</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69893"/>
          <a:ext cx="838200" cy="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139128</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2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139083</xdr:rowOff>
    </xdr:from>
    <xdr:to>
      <xdr:col>71</xdr:col>
      <xdr:colOff>177800</xdr:colOff>
      <xdr:row>78</xdr:row>
      <xdr:rowOff>139128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18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45993</xdr:rowOff>
    </xdr:from>
    <xdr:to>
      <xdr:col>85</xdr:col>
      <xdr:colOff>177800</xdr:colOff>
      <xdr:row>78</xdr:row>
      <xdr:rowOff>147593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132370</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3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88328</xdr:rowOff>
    </xdr:from>
    <xdr:to>
      <xdr:col>72</xdr:col>
      <xdr:colOff>38100</xdr:colOff>
      <xdr:row>79</xdr:row>
      <xdr:rowOff>18478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9605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5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88283</xdr:rowOff>
    </xdr:from>
    <xdr:to>
      <xdr:col>67</xdr:col>
      <xdr:colOff>101600</xdr:colOff>
      <xdr:row>79</xdr:row>
      <xdr:rowOff>18433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9560</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554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96710</xdr:rowOff>
    </xdr:from>
    <xdr:to>
      <xdr:col>85</xdr:col>
      <xdr:colOff>127000</xdr:colOff>
      <xdr:row>96</xdr:row>
      <xdr:rowOff>97231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55910"/>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97231</xdr:rowOff>
    </xdr:from>
    <xdr:to>
      <xdr:col>81</xdr:col>
      <xdr:colOff>50800</xdr:colOff>
      <xdr:row>96</xdr:row>
      <xdr:rowOff>119380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5643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118554</xdr:rowOff>
    </xdr:from>
    <xdr:to>
      <xdr:col>76</xdr:col>
      <xdr:colOff>114300</xdr:colOff>
      <xdr:row>96</xdr:row>
      <xdr:rowOff>119380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577754"/>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118554</xdr:rowOff>
    </xdr:from>
    <xdr:to>
      <xdr:col>71</xdr:col>
      <xdr:colOff>177800</xdr:colOff>
      <xdr:row>96</xdr:row>
      <xdr:rowOff>157290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77754"/>
          <a:ext cx="8890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45910</xdr:rowOff>
    </xdr:from>
    <xdr:to>
      <xdr:col>85</xdr:col>
      <xdr:colOff>177800</xdr:colOff>
      <xdr:row>96</xdr:row>
      <xdr:rowOff>147510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68787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46431</xdr:rowOff>
    </xdr:from>
    <xdr:to>
      <xdr:col>81</xdr:col>
      <xdr:colOff>101600</xdr:colOff>
      <xdr:row>96</xdr:row>
      <xdr:rowOff>148031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164558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8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68580</xdr:rowOff>
    </xdr:from>
    <xdr:to>
      <xdr:col>76</xdr:col>
      <xdr:colOff>165100</xdr:colOff>
      <xdr:row>96</xdr:row>
      <xdr:rowOff>170180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0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67754</xdr:rowOff>
    </xdr:from>
    <xdr:to>
      <xdr:col>72</xdr:col>
      <xdr:colOff>38100</xdr:colOff>
      <xdr:row>96</xdr:row>
      <xdr:rowOff>169354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106490</xdr:rowOff>
    </xdr:from>
    <xdr:to>
      <xdr:col>67</xdr:col>
      <xdr:colOff>101600</xdr:colOff>
      <xdr:row>97</xdr:row>
      <xdr:rowOff>36640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53167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94633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781183"/>
          <a:ext cx="1269" cy="4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79410</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937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41310</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5564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94633</xdr:rowOff>
    </xdr:from>
    <xdr:to>
      <xdr:col>116</xdr:col>
      <xdr:colOff>152400</xdr:colOff>
      <xdr:row>39</xdr:row>
      <xdr:rowOff>94633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12990</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013740"/>
          <a:ext cx="838200" cy="7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168310</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8341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27360</xdr:rowOff>
    </xdr:from>
    <xdr:to>
      <xdr:col>111</xdr:col>
      <xdr:colOff>177800</xdr:colOff>
      <xdr:row>35</xdr:row>
      <xdr:rowOff>12990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5685210"/>
          <a:ext cx="889000" cy="3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131335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157988</xdr:rowOff>
    </xdr:from>
    <xdr:to>
      <xdr:col>107</xdr:col>
      <xdr:colOff>50800</xdr:colOff>
      <xdr:row>33</xdr:row>
      <xdr:rowOff>27360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5301488"/>
          <a:ext cx="889000" cy="3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34689</xdr:rowOff>
    </xdr:from>
    <xdr:to>
      <xdr:col>107</xdr:col>
      <xdr:colOff>101600</xdr:colOff>
      <xdr:row>39</xdr:row>
      <xdr:rowOff>136289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127416</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813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157988</xdr:rowOff>
    </xdr:from>
    <xdr:to>
      <xdr:col>102</xdr:col>
      <xdr:colOff>114300</xdr:colOff>
      <xdr:row>34</xdr:row>
      <xdr:rowOff>130883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5301488"/>
          <a:ext cx="889000" cy="65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30444</xdr:rowOff>
    </xdr:from>
    <xdr:to>
      <xdr:col>102</xdr:col>
      <xdr:colOff>165100</xdr:colOff>
      <xdr:row>39</xdr:row>
      <xdr:rowOff>132044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123171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809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31750</xdr:rowOff>
    </xdr:from>
    <xdr:to>
      <xdr:col>98</xdr:col>
      <xdr:colOff>38100</xdr:colOff>
      <xdr:row>39</xdr:row>
      <xdr:rowOff>133350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124477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123860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810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133640</xdr:rowOff>
    </xdr:from>
    <xdr:to>
      <xdr:col>112</xdr:col>
      <xdr:colOff>38100</xdr:colOff>
      <xdr:row>35</xdr:row>
      <xdr:rowOff>63790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59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80317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573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148010</xdr:rowOff>
    </xdr:from>
    <xdr:to>
      <xdr:col>107</xdr:col>
      <xdr:colOff>101600</xdr:colOff>
      <xdr:row>33</xdr:row>
      <xdr:rowOff>78160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56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94687</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54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107188</xdr:rowOff>
    </xdr:from>
    <xdr:to>
      <xdr:col>102</xdr:col>
      <xdr:colOff>165100</xdr:colOff>
      <xdr:row>31</xdr:row>
      <xdr:rowOff>37338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52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53865</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502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80083</xdr:rowOff>
    </xdr:from>
    <xdr:to>
      <xdr:col>98</xdr:col>
      <xdr:colOff>38100</xdr:colOff>
      <xdr:row>35</xdr:row>
      <xdr:rowOff>10233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59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26760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56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類似団体平均と比較して乖離が大きい「衛生費」・「土木費」・「諸支出金」について記載する。</a:t>
          </a:r>
        </a:p>
        <a:p>
          <a:r>
            <a:rPr kumimoji="1" lang="ja-JP" altLang="en-US" sz="1300">
              <a:latin typeface="ＭＳ Ｐゴシック" panose="020B0600070205080204" pitchFamily="50" charset="-128"/>
              <a:ea typeface="ＭＳ Ｐゴシック" panose="020B0600070205080204" pitchFamily="50" charset="-128"/>
            </a:rPr>
            <a:t>　・「衛生費」については、病院事業会計への繰出金や一般廃棄物処理施設等の一部事務組合への負担金などによるものである。　</a:t>
          </a:r>
        </a:p>
        <a:p>
          <a:r>
            <a:rPr kumimoji="1" lang="ja-JP" altLang="en-US" sz="1300">
              <a:latin typeface="ＭＳ Ｐゴシック" panose="020B0600070205080204" pitchFamily="50" charset="-128"/>
              <a:ea typeface="ＭＳ Ｐゴシック" panose="020B0600070205080204" pitchFamily="50" charset="-128"/>
            </a:rPr>
            <a:t>　・「土木費」については、除雪関連経費の増加により乖離が大きくなっている。</a:t>
          </a:r>
        </a:p>
        <a:p>
          <a:r>
            <a:rPr kumimoji="1" lang="ja-JP" altLang="en-US" sz="1300">
              <a:latin typeface="ＭＳ Ｐゴシック" panose="020B0600070205080204" pitchFamily="50" charset="-128"/>
              <a:ea typeface="ＭＳ Ｐゴシック" panose="020B0600070205080204" pitchFamily="50" charset="-128"/>
            </a:rPr>
            <a:t>　・「諸支出金」については、土地開発公社整理に係る土地取得費によるものである。なお、土地開発公社は令和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年度中に資産の整理が完了し、解散となった。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北海道留萌市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年度については、基金の取り崩し</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百万円に対し、前年度繰越金の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相当の</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百万円を積立てたことにより、残高は</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百万円の増加となっている。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北海道留萌市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病院事業会計においてコロナ禍を機とする受療患者の減少や常勤医派遣の縮小に伴う患者の減少により、医業収益が激減するなど、令和元年度決算以来となる資金不足が生じた。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連結実質赤字は発生していないが、今後も厳しい財政状況が続くことが見込まれる。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18058058</v>
      </c>
      <c r="BO4" s="449"/>
      <c r="BP4" s="449"/>
      <c r="BQ4" s="449"/>
      <c r="BR4" s="449"/>
      <c r="BS4" s="449"/>
      <c r="BT4" s="449"/>
      <c r="BU4" s="450"/>
      <c r="BV4" s="448">
        <v>17295185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3.7</v>
      </c>
      <c r="CU4" s="589"/>
      <c r="CV4" s="589"/>
      <c r="CW4" s="589"/>
      <c r="CX4" s="589"/>
      <c r="CY4" s="589"/>
      <c r="CZ4" s="589"/>
      <c r="DA4" s="590"/>
      <c r="DB4" s="588">
        <v>7.4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16670670</v>
      </c>
      <c r="BO5" s="420"/>
      <c r="BP5" s="420"/>
      <c r="BQ5" s="420"/>
      <c r="BR5" s="420"/>
      <c r="BS5" s="420"/>
      <c r="BT5" s="420"/>
      <c r="BU5" s="421"/>
      <c r="BV5" s="419">
        <v>16717891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99.4</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1387388</v>
      </c>
      <c r="BO6" s="420"/>
      <c r="BP6" s="420"/>
      <c r="BQ6" s="420"/>
      <c r="BR6" s="420"/>
      <c r="BS6" s="420"/>
      <c r="BT6" s="420"/>
      <c r="BU6" s="421"/>
      <c r="BV6" s="419">
        <v>577294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99.6</v>
      </c>
      <c r="CU6" s="563"/>
      <c r="CV6" s="563"/>
      <c r="CW6" s="563"/>
      <c r="CX6" s="563"/>
      <c r="CY6" s="563"/>
      <c r="CZ6" s="563"/>
      <c r="DA6" s="564"/>
      <c r="DB6" s="562">
        <v>95.4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1099214</v>
      </c>
      <c r="BO7" s="420"/>
      <c r="BP7" s="420"/>
      <c r="BQ7" s="420"/>
      <c r="BR7" s="420"/>
      <c r="BS7" s="420"/>
      <c r="BT7" s="420"/>
      <c r="BU7" s="421"/>
      <c r="BV7" s="419">
        <v>153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7733621</v>
      </c>
      <c r="CU7" s="420"/>
      <c r="CV7" s="420"/>
      <c r="CW7" s="420"/>
      <c r="CX7" s="420"/>
      <c r="CY7" s="420"/>
      <c r="CZ7" s="420"/>
      <c r="DA7" s="421"/>
      <c r="DB7" s="419">
        <v>7777925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288174</v>
      </c>
      <c r="BO8" s="420"/>
      <c r="BP8" s="420"/>
      <c r="BQ8" s="420"/>
      <c r="BR8" s="420"/>
      <c r="BS8" s="420"/>
      <c r="BT8" s="420"/>
      <c r="BU8" s="421"/>
      <c r="BV8" s="419">
        <v>577141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20114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-288967</v>
      </c>
      <c r="BO9" s="420"/>
      <c r="BP9" s="420"/>
      <c r="BQ9" s="420"/>
      <c r="BR9" s="420"/>
      <c r="BS9" s="420"/>
      <c r="BT9" s="420"/>
      <c r="BU9" s="421"/>
      <c r="BV9" s="419">
        <v>107146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22221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289596</v>
      </c>
      <c r="BO10" s="420"/>
      <c r="BP10" s="420"/>
      <c r="BQ10" s="420"/>
      <c r="BR10" s="420"/>
      <c r="BS10" s="420"/>
      <c r="BT10" s="420"/>
      <c r="BU10" s="421"/>
      <c r="BV10" s="419">
        <v>235018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28644</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18169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17951</v>
      </c>
      <c r="S13" s="507"/>
      <c r="T13" s="507"/>
      <c r="U13" s="507"/>
      <c r="V13" s="508"/>
      <c r="W13" s="509" t="s">
        <v>131</v>
      </c>
      <c r="X13" s="405"/>
      <c r="Y13" s="405"/>
      <c r="Z13" s="405"/>
      <c r="AA13" s="405"/>
      <c r="AB13" s="406"/>
      <c r="AC13" s="372">
        <v>315</v>
      </c>
      <c r="AD13" s="373"/>
      <c r="AE13" s="373"/>
      <c r="AF13" s="373"/>
      <c r="AG13" s="374"/>
      <c r="AH13" s="372">
        <v>358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-70727</v>
      </c>
      <c r="BO13" s="420"/>
      <c r="BP13" s="420"/>
      <c r="BQ13" s="420"/>
      <c r="BR13" s="420"/>
      <c r="BS13" s="420"/>
      <c r="BT13" s="420"/>
      <c r="BU13" s="421"/>
      <c r="BV13" s="419">
        <v>342164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9.1999999999999993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18695</v>
      </c>
      <c r="S14" s="507"/>
      <c r="T14" s="507"/>
      <c r="U14" s="507"/>
      <c r="V14" s="508"/>
      <c r="W14" s="510"/>
      <c r="X14" s="408"/>
      <c r="Y14" s="408"/>
      <c r="Z14" s="408"/>
      <c r="AA14" s="408"/>
      <c r="AB14" s="409"/>
      <c r="AC14" s="499">
        <v>3.3</v>
      </c>
      <c r="AD14" s="500"/>
      <c r="AE14" s="500"/>
      <c r="AF14" s="500"/>
      <c r="AG14" s="501"/>
      <c r="AH14" s="499">
        <v>3.3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18511</v>
      </c>
      <c r="S15" s="507"/>
      <c r="T15" s="507"/>
      <c r="U15" s="507"/>
      <c r="V15" s="508"/>
      <c r="W15" s="509" t="s">
        <v>137</v>
      </c>
      <c r="X15" s="405"/>
      <c r="Y15" s="405"/>
      <c r="Z15" s="405"/>
      <c r="AA15" s="405"/>
      <c r="AB15" s="406"/>
      <c r="AC15" s="372">
        <v>1896</v>
      </c>
      <c r="AD15" s="373"/>
      <c r="AE15" s="373"/>
      <c r="AF15" s="373"/>
      <c r="AG15" s="374"/>
      <c r="AH15" s="372">
        <v>2200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2239188</v>
      </c>
      <c r="BO15" s="449"/>
      <c r="BP15" s="449"/>
      <c r="BQ15" s="449"/>
      <c r="BR15" s="449"/>
      <c r="BS15" s="449"/>
      <c r="BT15" s="449"/>
      <c r="BU15" s="450"/>
      <c r="BV15" s="448">
        <v>2271433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20.399999999999999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7175032</v>
      </c>
      <c r="BO16" s="420"/>
      <c r="BP16" s="420"/>
      <c r="BQ16" s="420"/>
      <c r="BR16" s="420"/>
      <c r="BS16" s="420"/>
      <c r="BT16" s="420"/>
      <c r="BU16" s="421"/>
      <c r="BV16" s="419">
        <v>7188346</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16.3</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7344</v>
      </c>
      <c r="AD17" s="373"/>
      <c r="AE17" s="373"/>
      <c r="AF17" s="373"/>
      <c r="AG17" s="374"/>
      <c r="AH17" s="372">
        <v>8213</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2779868</v>
      </c>
      <c r="BO17" s="420"/>
      <c r="BP17" s="420"/>
      <c r="BQ17" s="420"/>
      <c r="BR17" s="420"/>
      <c r="BS17" s="420"/>
      <c r="BT17" s="420"/>
      <c r="BU17" s="421"/>
      <c r="BV17" s="419">
        <v>2822073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297.81</v>
      </c>
      <c r="M18" s="472"/>
      <c r="N18" s="472"/>
      <c r="O18" s="472"/>
      <c r="P18" s="472"/>
      <c r="Q18" s="472"/>
      <c r="R18" s="473"/>
      <c r="S18" s="473"/>
      <c r="T18" s="473"/>
      <c r="U18" s="473"/>
      <c r="V18" s="474"/>
      <c r="W18" s="490"/>
      <c r="X18" s="491"/>
      <c r="Y18" s="491"/>
      <c r="Z18" s="491"/>
      <c r="AA18" s="491"/>
      <c r="AB18" s="515"/>
      <c r="AC18" s="389">
        <v>76.900000000000006</v>
      </c>
      <c r="AD18" s="390"/>
      <c r="AE18" s="390"/>
      <c r="AF18" s="390"/>
      <c r="AG18" s="475"/>
      <c r="AH18" s="389">
        <v>76.3</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7895863</v>
      </c>
      <c r="BO18" s="420"/>
      <c r="BP18" s="420"/>
      <c r="BQ18" s="420"/>
      <c r="BR18" s="420"/>
      <c r="BS18" s="420"/>
      <c r="BT18" s="420"/>
      <c r="BU18" s="421"/>
      <c r="BV18" s="419">
        <v>7502092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11335737</v>
      </c>
      <c r="BO19" s="420"/>
      <c r="BP19" s="420"/>
      <c r="BQ19" s="420"/>
      <c r="BR19" s="420"/>
      <c r="BS19" s="420"/>
      <c r="BT19" s="420"/>
      <c r="BU19" s="421"/>
      <c r="BV19" s="419">
        <v>10300303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9816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12470419</v>
      </c>
      <c r="BO22" s="449"/>
      <c r="BP22" s="449"/>
      <c r="BQ22" s="449"/>
      <c r="BR22" s="449"/>
      <c r="BS22" s="449"/>
      <c r="BT22" s="449"/>
      <c r="BU22" s="450"/>
      <c r="BV22" s="448">
        <v>11740267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11497458</v>
      </c>
      <c r="BO23" s="420"/>
      <c r="BP23" s="420"/>
      <c r="BQ23" s="420"/>
      <c r="BR23" s="420"/>
      <c r="BS23" s="420"/>
      <c r="BT23" s="420"/>
      <c r="BU23" s="421"/>
      <c r="BV23" s="419">
        <v>10734907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8300</v>
      </c>
      <c r="R24" s="373"/>
      <c r="S24" s="373"/>
      <c r="T24" s="373"/>
      <c r="U24" s="373"/>
      <c r="V24" s="374"/>
      <c r="W24" s="462"/>
      <c r="X24" s="399"/>
      <c r="Y24" s="400"/>
      <c r="Z24" s="375" t="s">
        <v>163</v>
      </c>
      <c r="AA24" s="376"/>
      <c r="AB24" s="376"/>
      <c r="AC24" s="376"/>
      <c r="AD24" s="376"/>
      <c r="AE24" s="376"/>
      <c r="AF24" s="376"/>
      <c r="AG24" s="377"/>
      <c r="AH24" s="372">
        <v>180</v>
      </c>
      <c r="AI24" s="373"/>
      <c r="AJ24" s="373"/>
      <c r="AK24" s="373"/>
      <c r="AL24" s="374"/>
      <c r="AM24" s="372">
        <v>542160</v>
      </c>
      <c r="AN24" s="373"/>
      <c r="AO24" s="373"/>
      <c r="AP24" s="373"/>
      <c r="AQ24" s="373"/>
      <c r="AR24" s="374"/>
      <c r="AS24" s="372">
        <v>3012</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9106420</v>
      </c>
      <c r="BO24" s="420"/>
      <c r="BP24" s="420"/>
      <c r="BQ24" s="420"/>
      <c r="BR24" s="420"/>
      <c r="BS24" s="420"/>
      <c r="BT24" s="420"/>
      <c r="BU24" s="421"/>
      <c r="BV24" s="419">
        <v>8011492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6800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1072707</v>
      </c>
      <c r="BO25" s="449"/>
      <c r="BP25" s="449"/>
      <c r="BQ25" s="449"/>
      <c r="BR25" s="449"/>
      <c r="BS25" s="449"/>
      <c r="BT25" s="449"/>
      <c r="BU25" s="450"/>
      <c r="BV25" s="448">
        <v>880243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5800</v>
      </c>
      <c r="R26" s="373"/>
      <c r="S26" s="373"/>
      <c r="T26" s="373"/>
      <c r="U26" s="373"/>
      <c r="V26" s="374"/>
      <c r="W26" s="462"/>
      <c r="X26" s="399"/>
      <c r="Y26" s="400"/>
      <c r="Z26" s="375" t="s">
        <v>169</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3800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3400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2112180</v>
      </c>
      <c r="BO28" s="449"/>
      <c r="BP28" s="449"/>
      <c r="BQ28" s="449"/>
      <c r="BR28" s="449"/>
      <c r="BS28" s="449"/>
      <c r="BT28" s="449"/>
      <c r="BU28" s="450"/>
      <c r="BV28" s="448">
        <v>1922576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12</v>
      </c>
      <c r="M29" s="373"/>
      <c r="N29" s="373"/>
      <c r="O29" s="373"/>
      <c r="P29" s="374"/>
      <c r="Q29" s="372">
        <v>3100</v>
      </c>
      <c r="R29" s="373"/>
      <c r="S29" s="373"/>
      <c r="T29" s="373"/>
      <c r="U29" s="373"/>
      <c r="V29" s="374"/>
      <c r="W29" s="463"/>
      <c r="X29" s="464"/>
      <c r="Y29" s="465"/>
      <c r="Z29" s="375" t="s">
        <v>178</v>
      </c>
      <c r="AA29" s="376"/>
      <c r="AB29" s="376"/>
      <c r="AC29" s="376"/>
      <c r="AD29" s="376"/>
      <c r="AE29" s="376"/>
      <c r="AF29" s="376"/>
      <c r="AG29" s="377"/>
      <c r="AH29" s="372">
        <v>180</v>
      </c>
      <c r="AI29" s="373"/>
      <c r="AJ29" s="373"/>
      <c r="AK29" s="373"/>
      <c r="AL29" s="374"/>
      <c r="AM29" s="372">
        <v>542160</v>
      </c>
      <c r="AN29" s="373"/>
      <c r="AO29" s="373"/>
      <c r="AP29" s="373"/>
      <c r="AQ29" s="373"/>
      <c r="AR29" s="374"/>
      <c r="AS29" s="372">
        <v>3012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153795</v>
      </c>
      <c r="BO29" s="420"/>
      <c r="BP29" s="420"/>
      <c r="BQ29" s="420"/>
      <c r="BR29" s="420"/>
      <c r="BS29" s="420"/>
      <c r="BT29" s="420"/>
      <c r="BU29" s="421"/>
      <c r="BV29" s="419">
        <v>129655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4156657</v>
      </c>
      <c r="BO30" s="454"/>
      <c r="BP30" s="454"/>
      <c r="BQ30" s="454"/>
      <c r="BR30" s="454"/>
      <c r="BS30" s="454"/>
      <c r="BT30" s="454"/>
      <c r="BU30" s="455"/>
      <c r="BV30" s="453">
        <v>4086738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港湾事業特別会計(臨海除く)</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留萌南部衛生組合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留萌市土地開発公社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港湾事業特別会計(臨海)</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留萌消防組合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yQGPQskyZ3X70YApdorQwTJmVj1WYYmO/tkRwexHvBJu24vyF6IaEORVhSJX8azKUlB7JlkJYzW9sYlKh9cDw==" saltValue="7Fnxt98do5TPPwUmC5Zy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4.25</v>
      </c>
      <c r="G34" s="33">
        <v>9.41</v>
      </c>
      <c r="H34" s="33">
        <v>11.23</v>
      </c>
      <c r="I34" s="33">
        <v>4.5599999999999996</v>
      </c>
      <c r="J34" s="34" t="s">
        <v>536</v>
      </c>
      <c r="K34" s="22"/>
      <c r="L34" s="22"/>
      <c r="M34" s="22"/>
      <c r="N34" s="22"/>
      <c r="O34" s="22"/>
      <c r="P34" s="22"/>
    </row>
    <row r="35" spans="1:16" ht="39" customHeight="1" x14ac:dyDescent="0.15">
      <c r="A35" s="22"/>
      <c r="B35" s="35"/>
      <c r="C35" s="1145" t="s">
        <v>537</v>
      </c>
      <c r="D35" s="1146"/>
      <c r="E35" s="1147"/>
      <c r="F35" s="36">
        <v>3.1</v>
      </c>
      <c r="G35" s="37">
        <v>2.59</v>
      </c>
      <c r="H35" s="37">
        <v>2.37</v>
      </c>
      <c r="I35" s="37">
        <v>2.93</v>
      </c>
      <c r="J35" s="38">
        <v>4.1500000000000004</v>
      </c>
      <c r="K35" s="22"/>
      <c r="L35" s="22"/>
      <c r="M35" s="22"/>
      <c r="N35" s="22"/>
      <c r="O35" s="22"/>
      <c r="P35" s="22"/>
    </row>
    <row r="36" spans="1:16" ht="39" customHeight="1" x14ac:dyDescent="0.15">
      <c r="A36" s="22"/>
      <c r="B36" s="35"/>
      <c r="C36" s="1145" t="s">
        <v>538</v>
      </c>
      <c r="D36" s="1146"/>
      <c r="E36" s="1147"/>
      <c r="F36" s="36">
        <v>3.8</v>
      </c>
      <c r="G36" s="37">
        <v>7.23</v>
      </c>
      <c r="H36" s="37">
        <v>6.11</v>
      </c>
      <c r="I36" s="37">
        <v>7.42</v>
      </c>
      <c r="J36" s="38">
        <v>3.72</v>
      </c>
      <c r="K36" s="22"/>
      <c r="L36" s="22"/>
      <c r="M36" s="22"/>
      <c r="N36" s="22"/>
      <c r="O36" s="22"/>
      <c r="P36" s="22"/>
    </row>
    <row r="37" spans="1:16" ht="39" customHeight="1" x14ac:dyDescent="0.15">
      <c r="A37" s="22"/>
      <c r="B37" s="35"/>
      <c r="C37" s="1145" t="s">
        <v>539</v>
      </c>
      <c r="D37" s="1146"/>
      <c r="E37" s="1147"/>
      <c r="F37" s="36">
        <v>0.79</v>
      </c>
      <c r="G37" s="37">
        <v>0.98</v>
      </c>
      <c r="H37" s="37">
        <v>1.4</v>
      </c>
      <c r="I37" s="37">
        <v>1.8</v>
      </c>
      <c r="J37" s="38">
        <v>0.85</v>
      </c>
      <c r="K37" s="22"/>
      <c r="L37" s="22"/>
      <c r="M37" s="22"/>
      <c r="N37" s="22"/>
      <c r="O37" s="22"/>
      <c r="P37" s="22"/>
    </row>
    <row r="38" spans="1:16" ht="39" customHeight="1" x14ac:dyDescent="0.15">
      <c r="A38" s="22"/>
      <c r="B38" s="35"/>
      <c r="C38" s="1145" t="s">
        <v>540</v>
      </c>
      <c r="D38" s="1146"/>
      <c r="E38" s="1147"/>
      <c r="F38" s="36" t="s">
        <v>491</v>
      </c>
      <c r="G38" s="37" t="s">
        <v>491</v>
      </c>
      <c r="H38" s="37" t="s">
        <v>491</v>
      </c>
      <c r="I38" s="37" t="s">
        <v>491</v>
      </c>
      <c r="J38" s="38">
        <v>0.1</v>
      </c>
      <c r="K38" s="22"/>
      <c r="L38" s="22"/>
      <c r="M38" s="22"/>
      <c r="N38" s="22"/>
      <c r="O38" s="22"/>
      <c r="P38" s="22"/>
    </row>
    <row r="39" spans="1:16" ht="39" customHeight="1" x14ac:dyDescent="0.15">
      <c r="A39" s="22"/>
      <c r="B39" s="35"/>
      <c r="C39" s="1145" t="s">
        <v>541</v>
      </c>
      <c r="D39" s="1146"/>
      <c r="E39" s="1147"/>
      <c r="F39" s="36">
        <v>0.45</v>
      </c>
      <c r="G39" s="37">
        <v>0.32</v>
      </c>
      <c r="H39" s="37">
        <v>0.17</v>
      </c>
      <c r="I39" s="37">
        <v>0.79</v>
      </c>
      <c r="J39" s="38">
        <v>0.01</v>
      </c>
      <c r="K39" s="22"/>
      <c r="L39" s="22"/>
      <c r="M39" s="22"/>
      <c r="N39" s="22"/>
      <c r="O39" s="22"/>
      <c r="P39" s="22"/>
    </row>
    <row r="40" spans="1:16" ht="39" customHeight="1" x14ac:dyDescent="0.15">
      <c r="A40" s="22"/>
      <c r="B40" s="35"/>
      <c r="C40" s="1145" t="s">
        <v>542</v>
      </c>
      <c r="D40" s="1146"/>
      <c r="E40" s="1147"/>
      <c r="F40" s="36">
        <v>0.01</v>
      </c>
      <c r="G40" s="37">
        <v>0.01</v>
      </c>
      <c r="H40" s="37">
        <v>0.01</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v>
      </c>
      <c r="G43" s="42">
        <v>0</v>
      </c>
      <c r="H43" s="42">
        <v>0</v>
      </c>
      <c r="I43" s="42">
        <v>3.46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BAi020LPe4Ha+XNKnTxQIdtkw+Q3z9eJY9ywbJ4z1syUSXmKJsCyzZWJytcCeuAEcOXhWUAKFebiOcQ8ux2g==" saltValue="nB1Gn+mja2FZWoibu4lP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1248</v>
      </c>
      <c r="L45" s="60">
        <v>1273</v>
      </c>
      <c r="M45" s="60">
        <v>1243</v>
      </c>
      <c r="N45" s="60">
        <v>1240</v>
      </c>
      <c r="O45" s="61">
        <v>1177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804</v>
      </c>
      <c r="L48" s="64">
        <v>838</v>
      </c>
      <c r="M48" s="64">
        <v>870</v>
      </c>
      <c r="N48" s="64">
        <v>823</v>
      </c>
      <c r="O48" s="65">
        <v>805</v>
      </c>
      <c r="P48" s="48"/>
      <c r="Q48" s="48"/>
      <c r="R48" s="48"/>
      <c r="S48" s="48"/>
      <c r="T48" s="48"/>
      <c r="U48" s="48"/>
    </row>
    <row r="49" spans="1:21" ht="30.75" customHeight="1" x14ac:dyDescent="0.15">
      <c r="A49" s="48"/>
      <c r="B49" s="1178"/>
      <c r="C49" s="1179"/>
      <c r="D49" s="62"/>
      <c r="E49" s="1155" t="s">
        <v>14</v>
      </c>
      <c r="F49" s="1155"/>
      <c r="G49" s="1155"/>
      <c r="H49" s="1155"/>
      <c r="I49" s="1155"/>
      <c r="J49" s="1156"/>
      <c r="K49" s="63">
        <v>91</v>
      </c>
      <c r="L49" s="64">
        <v>91</v>
      </c>
      <c r="M49" s="64">
        <v>91</v>
      </c>
      <c r="N49" s="64">
        <v>91</v>
      </c>
      <c r="O49" s="65">
        <v>92</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1587</v>
      </c>
      <c r="L52" s="64">
        <v>1577</v>
      </c>
      <c r="M52" s="64">
        <v>1582</v>
      </c>
      <c r="N52" s="64">
        <v>1631</v>
      </c>
      <c r="O52" s="65">
        <v>1535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556</v>
      </c>
      <c r="L53" s="69">
        <v>625</v>
      </c>
      <c r="M53" s="69">
        <v>622</v>
      </c>
      <c r="N53" s="69">
        <v>523</v>
      </c>
      <c r="O53" s="70">
        <v>539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jFrwn9A0JG+l0u2Jsf2PwhhYaUFhG0Hx1vyAtFdjdruhtsk8plIyvT/+FCyX81Ko5nKH77f5p940jZr9CJ1Sg==" saltValue="YtjK8h7k5YcNW/7YPwUe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12392</v>
      </c>
      <c r="J41" s="344">
        <v>12404</v>
      </c>
      <c r="K41" s="344">
        <v>12005</v>
      </c>
      <c r="L41" s="344">
        <v>11740</v>
      </c>
      <c r="M41" s="345">
        <v>12470</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9390</v>
      </c>
      <c r="J43" s="347">
        <v>8940</v>
      </c>
      <c r="K43" s="347">
        <v>8290</v>
      </c>
      <c r="L43" s="347">
        <v>8063</v>
      </c>
      <c r="M43" s="348">
        <v>7976</v>
      </c>
    </row>
    <row r="44" spans="2:13" ht="27.75" customHeight="1" x14ac:dyDescent="0.15">
      <c r="B44" s="1186"/>
      <c r="C44" s="1187"/>
      <c r="D44" s="106"/>
      <c r="E44" s="1190" t="s">
        <v>34</v>
      </c>
      <c r="F44" s="1190"/>
      <c r="G44" s="1190"/>
      <c r="H44" s="1191"/>
      <c r="I44" s="346">
        <v>666</v>
      </c>
      <c r="J44" s="347">
        <v>575</v>
      </c>
      <c r="K44" s="347">
        <v>484</v>
      </c>
      <c r="L44" s="347">
        <v>393</v>
      </c>
      <c r="M44" s="348">
        <v>302</v>
      </c>
    </row>
    <row r="45" spans="2:13" ht="27.75" customHeight="1" x14ac:dyDescent="0.15">
      <c r="B45" s="1186"/>
      <c r="C45" s="1187"/>
      <c r="D45" s="106"/>
      <c r="E45" s="1190" t="s">
        <v>35</v>
      </c>
      <c r="F45" s="1190"/>
      <c r="G45" s="1190"/>
      <c r="H45" s="1191"/>
      <c r="I45" s="346">
        <v>1781</v>
      </c>
      <c r="J45" s="347">
        <v>1668</v>
      </c>
      <c r="K45" s="347">
        <v>1679</v>
      </c>
      <c r="L45" s="347">
        <v>1798</v>
      </c>
      <c r="M45" s="348">
        <v>1811</v>
      </c>
    </row>
    <row r="46" spans="2:13" ht="27.75" customHeight="1" x14ac:dyDescent="0.15">
      <c r="B46" s="1186"/>
      <c r="C46" s="1187"/>
      <c r="D46" s="107"/>
      <c r="E46" s="1190" t="s">
        <v>36</v>
      </c>
      <c r="F46" s="1190"/>
      <c r="G46" s="1190"/>
      <c r="H46" s="1191"/>
      <c r="I46" s="346">
        <v>144</v>
      </c>
      <c r="J46" s="347">
        <v>56</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3492</v>
      </c>
      <c r="J50" s="347">
        <v>4387</v>
      </c>
      <c r="K50" s="347">
        <v>5794</v>
      </c>
      <c r="L50" s="347">
        <v>6549</v>
      </c>
      <c r="M50" s="348">
        <v>6868</v>
      </c>
    </row>
    <row r="51" spans="2:13" ht="27.75" customHeight="1" x14ac:dyDescent="0.15">
      <c r="B51" s="1186"/>
      <c r="C51" s="1187"/>
      <c r="D51" s="106"/>
      <c r="E51" s="1190" t="s">
        <v>42</v>
      </c>
      <c r="F51" s="1190"/>
      <c r="G51" s="1190"/>
      <c r="H51" s="1191"/>
      <c r="I51" s="346">
        <v>2058</v>
      </c>
      <c r="J51" s="347">
        <v>2013</v>
      </c>
      <c r="K51" s="347">
        <v>1920</v>
      </c>
      <c r="L51" s="347">
        <v>2053</v>
      </c>
      <c r="M51" s="348">
        <v>1982</v>
      </c>
    </row>
    <row r="52" spans="2:13" ht="27.75" customHeight="1" x14ac:dyDescent="0.15">
      <c r="B52" s="1188"/>
      <c r="C52" s="1189"/>
      <c r="D52" s="106"/>
      <c r="E52" s="1190" t="s">
        <v>43</v>
      </c>
      <c r="F52" s="1190"/>
      <c r="G52" s="1190"/>
      <c r="H52" s="1191"/>
      <c r="I52" s="346">
        <v>15324</v>
      </c>
      <c r="J52" s="347">
        <v>14965</v>
      </c>
      <c r="K52" s="347">
        <v>14432</v>
      </c>
      <c r="L52" s="347">
        <v>14293</v>
      </c>
      <c r="M52" s="348">
        <v>14042</v>
      </c>
    </row>
    <row r="53" spans="2:13" ht="27.75" customHeight="1" thickBot="1" x14ac:dyDescent="0.2">
      <c r="B53" s="1192" t="s">
        <v>19</v>
      </c>
      <c r="C53" s="1193"/>
      <c r="D53" s="110"/>
      <c r="E53" s="1194" t="s">
        <v>44</v>
      </c>
      <c r="F53" s="1194"/>
      <c r="G53" s="1194"/>
      <c r="H53" s="1195"/>
      <c r="I53" s="349">
        <v>3499</v>
      </c>
      <c r="J53" s="350">
        <v>2278</v>
      </c>
      <c r="K53" s="350">
        <v>311</v>
      </c>
      <c r="L53" s="350">
        <v>-901</v>
      </c>
      <c r="M53" s="351">
        <v>-334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G07ATnut1lVgP3loJdb8SW2VeTaVgPduwhRS4rYFq9iocugpkcmC9DRMqS/2vHq70rzIIbNtZDi8lCKw0jFYQ==" saltValue="qr14lLKg1Afh0+g/VFCS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1688</v>
      </c>
      <c r="G55" s="352">
        <v>1923</v>
      </c>
      <c r="H55" s="353">
        <v>2112</v>
      </c>
    </row>
    <row r="56" spans="2:8" ht="52.5" customHeight="1" x14ac:dyDescent="0.15">
      <c r="B56" s="122"/>
      <c r="C56" s="1213" t="s">
        <v>47</v>
      </c>
      <c r="D56" s="1213"/>
      <c r="E56" s="1214"/>
      <c r="F56" s="354">
        <v>100</v>
      </c>
      <c r="G56" s="354">
        <v>130</v>
      </c>
      <c r="H56" s="355">
        <v>154</v>
      </c>
    </row>
    <row r="57" spans="2:8" ht="53.25" customHeight="1" x14ac:dyDescent="0.15">
      <c r="B57" s="122"/>
      <c r="C57" s="1215" t="s">
        <v>48</v>
      </c>
      <c r="D57" s="1215"/>
      <c r="E57" s="1216"/>
      <c r="F57" s="356">
        <v>3621</v>
      </c>
      <c r="G57" s="356">
        <v>4087</v>
      </c>
      <c r="H57" s="357">
        <v>4157</v>
      </c>
    </row>
    <row r="58" spans="2:8" ht="45.75" customHeight="1" x14ac:dyDescent="0.15">
      <c r="B58" s="123"/>
      <c r="C58" s="1203" t="s">
        <v>555</v>
      </c>
      <c r="D58" s="1204"/>
      <c r="E58" s="1205"/>
      <c r="F58" s="358">
        <v>2163</v>
      </c>
      <c r="G58" s="358">
        <v>2109</v>
      </c>
      <c r="H58" s="359">
        <v>2151</v>
      </c>
    </row>
    <row r="59" spans="2:8" ht="45.75" customHeight="1" x14ac:dyDescent="0.15">
      <c r="B59" s="123"/>
      <c r="C59" s="1203" t="s">
        <v>556</v>
      </c>
      <c r="D59" s="1204"/>
      <c r="E59" s="1205"/>
      <c r="F59" s="358">
        <v>951</v>
      </c>
      <c r="G59" s="358">
        <v>1524</v>
      </c>
      <c r="H59" s="359">
        <v>1636</v>
      </c>
    </row>
    <row r="60" spans="2:8" ht="45.75" customHeight="1" x14ac:dyDescent="0.15">
      <c r="B60" s="123"/>
      <c r="C60" s="1203" t="s">
        <v>557</v>
      </c>
      <c r="D60" s="1204"/>
      <c r="E60" s="1205"/>
      <c r="F60" s="358">
        <v>227</v>
      </c>
      <c r="G60" s="358">
        <v>207</v>
      </c>
      <c r="H60" s="359">
        <v>136</v>
      </c>
    </row>
    <row r="61" spans="2:8" ht="45.75" customHeight="1" x14ac:dyDescent="0.15">
      <c r="B61" s="123"/>
      <c r="C61" s="1203" t="s">
        <v>558</v>
      </c>
      <c r="D61" s="1204"/>
      <c r="E61" s="1205"/>
      <c r="F61" s="358">
        <v>149</v>
      </c>
      <c r="G61" s="358">
        <v>131</v>
      </c>
      <c r="H61" s="359">
        <v>113</v>
      </c>
    </row>
    <row r="62" spans="2:8" ht="45.75" customHeight="1" thickBot="1" x14ac:dyDescent="0.2">
      <c r="B62" s="124"/>
      <c r="C62" s="1206" t="s">
        <v>559</v>
      </c>
      <c r="D62" s="1207"/>
      <c r="E62" s="1208"/>
      <c r="F62" s="360">
        <v>30</v>
      </c>
      <c r="G62" s="360">
        <v>42</v>
      </c>
      <c r="H62" s="361">
        <v>56</v>
      </c>
    </row>
    <row r="63" spans="2:8" ht="52.5" customHeight="1" thickBot="1" x14ac:dyDescent="0.2">
      <c r="B63" s="125"/>
      <c r="C63" s="1209" t="s">
        <v>49</v>
      </c>
      <c r="D63" s="1209"/>
      <c r="E63" s="1210"/>
      <c r="F63" s="362">
        <v>5408</v>
      </c>
      <c r="G63" s="362">
        <v>6139</v>
      </c>
      <c r="H63" s="363">
        <v>6423</v>
      </c>
    </row>
    <row r="64" spans="2:8" x14ac:dyDescent="0.15"/>
  </sheetData>
  <sheetProtection algorithmName="SHA-512" hashValue="ivQLnkrbfCNAwjYbibo9cIVtMn9G3BoAMwTJ8qXo5QR9MJQkX4XZSFrSS0OX7NznD/o8TGyG/7sMDkw7V9EMvg==" saltValue="5l/jkhsVz15ZcKbF92HF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81641</v>
      </c>
      <c r="E3" s="144"/>
      <c r="F3" s="145">
        <v>84962</v>
      </c>
      <c r="G3" s="146"/>
      <c r="H3" s="147"/>
    </row>
    <row r="4" spans="1:8" x14ac:dyDescent="0.15">
      <c r="A4" s="148"/>
      <c r="B4" s="149"/>
      <c r="C4" s="150"/>
      <c r="D4" s="151">
        <v>46239</v>
      </c>
      <c r="E4" s="152"/>
      <c r="F4" s="153">
        <v>42793</v>
      </c>
      <c r="G4" s="154"/>
      <c r="H4" s="155"/>
    </row>
    <row r="5" spans="1:8" x14ac:dyDescent="0.15">
      <c r="A5" s="136" t="s">
        <v>523</v>
      </c>
      <c r="B5" s="141"/>
      <c r="C5" s="142"/>
      <c r="D5" s="143">
        <v>91724</v>
      </c>
      <c r="E5" s="144"/>
      <c r="F5" s="145">
        <v>71279</v>
      </c>
      <c r="G5" s="146"/>
      <c r="H5" s="147"/>
    </row>
    <row r="6" spans="1:8" x14ac:dyDescent="0.15">
      <c r="A6" s="148"/>
      <c r="B6" s="149"/>
      <c r="C6" s="150"/>
      <c r="D6" s="151">
        <v>26813</v>
      </c>
      <c r="E6" s="152"/>
      <c r="F6" s="153">
        <v>36731</v>
      </c>
      <c r="G6" s="154"/>
      <c r="H6" s="155"/>
    </row>
    <row r="7" spans="1:8" x14ac:dyDescent="0.15">
      <c r="A7" s="136" t="s">
        <v>524</v>
      </c>
      <c r="B7" s="141"/>
      <c r="C7" s="142"/>
      <c r="D7" s="143">
        <v>56404</v>
      </c>
      <c r="E7" s="144"/>
      <c r="F7" s="145">
        <v>74994</v>
      </c>
      <c r="G7" s="146"/>
      <c r="H7" s="147"/>
    </row>
    <row r="8" spans="1:8" x14ac:dyDescent="0.15">
      <c r="A8" s="148"/>
      <c r="B8" s="149"/>
      <c r="C8" s="150"/>
      <c r="D8" s="151">
        <v>20999</v>
      </c>
      <c r="E8" s="152"/>
      <c r="F8" s="153">
        <v>36188</v>
      </c>
      <c r="G8" s="154"/>
      <c r="H8" s="155"/>
    </row>
    <row r="9" spans="1:8" x14ac:dyDescent="0.15">
      <c r="A9" s="136" t="s">
        <v>525</v>
      </c>
      <c r="B9" s="141"/>
      <c r="C9" s="142"/>
      <c r="D9" s="143">
        <v>72810</v>
      </c>
      <c r="E9" s="144"/>
      <c r="F9" s="145">
        <v>71849</v>
      </c>
      <c r="G9" s="146"/>
      <c r="H9" s="147"/>
    </row>
    <row r="10" spans="1:8" x14ac:dyDescent="0.15">
      <c r="A10" s="148"/>
      <c r="B10" s="149"/>
      <c r="C10" s="150"/>
      <c r="D10" s="151">
        <v>30800</v>
      </c>
      <c r="E10" s="152"/>
      <c r="F10" s="153">
        <v>36144</v>
      </c>
      <c r="G10" s="154"/>
      <c r="H10" s="155"/>
    </row>
    <row r="11" spans="1:8" x14ac:dyDescent="0.15">
      <c r="A11" s="136" t="s">
        <v>526</v>
      </c>
      <c r="B11" s="141"/>
      <c r="C11" s="142"/>
      <c r="D11" s="143">
        <v>59261</v>
      </c>
      <c r="E11" s="144"/>
      <c r="F11" s="145">
        <v>82962</v>
      </c>
      <c r="G11" s="146"/>
      <c r="H11" s="147"/>
    </row>
    <row r="12" spans="1:8" x14ac:dyDescent="0.15">
      <c r="A12" s="148"/>
      <c r="B12" s="149"/>
      <c r="C12" s="156"/>
      <c r="D12" s="151">
        <v>37013</v>
      </c>
      <c r="E12" s="152"/>
      <c r="F12" s="153">
        <v>42835</v>
      </c>
      <c r="G12" s="154"/>
      <c r="H12" s="155"/>
    </row>
    <row r="13" spans="1:8" x14ac:dyDescent="0.15">
      <c r="A13" s="136"/>
      <c r="B13" s="141"/>
      <c r="C13" s="157"/>
      <c r="D13" s="158">
        <v>72368</v>
      </c>
      <c r="E13" s="159"/>
      <c r="F13" s="160">
        <v>77209</v>
      </c>
      <c r="G13" s="161"/>
      <c r="H13" s="147"/>
    </row>
    <row r="14" spans="1:8" x14ac:dyDescent="0.15">
      <c r="A14" s="148"/>
      <c r="B14" s="149"/>
      <c r="C14" s="150"/>
      <c r="D14" s="151">
        <v>32373</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v>
      </c>
      <c r="C19" s="162">
        <f>ROUND(VALUE(SUBSTITUTE(実質収支比率等に係る経年分析!G$48,"▲","-")),2)</f>
        <v>7.24</v>
      </c>
      <c r="D19" s="162">
        <f>ROUND(VALUE(SUBSTITUTE(実質収支比率等に係る経年分析!H$48,"▲","-")),2)</f>
        <v>6.11</v>
      </c>
      <c r="E19" s="162">
        <f>ROUND(VALUE(SUBSTITUTE(実質収支比率等に係る経年分析!I$48,"▲","-")),2)</f>
        <v>7.42</v>
      </c>
      <c r="F19" s="162">
        <f>ROUND(VALUE(SUBSTITUTE(実質収支比率等に係る経年分析!J$48,"▲","-")),2)</f>
        <v>3.73</v>
      </c>
    </row>
    <row r="20" spans="1:11" x14ac:dyDescent="0.15">
      <c r="A20" s="162" t="s">
        <v>53</v>
      </c>
      <c r="B20" s="162">
        <f>ROUND(VALUE(SUBSTITUTE(実質収支比率等に係る経年分析!F$47,"▲","-")),2)</f>
        <v>16.149999999999999</v>
      </c>
      <c r="C20" s="162">
        <f>ROUND(VALUE(SUBSTITUTE(実質収支比率等に係る経年分析!G$47,"▲","-")),2)</f>
        <v>17.399999999999999</v>
      </c>
      <c r="D20" s="162">
        <f>ROUND(VALUE(SUBSTITUTE(実質収支比率等に係る経年分析!H$47,"▲","-")),2)</f>
        <v>21.94</v>
      </c>
      <c r="E20" s="162">
        <f>ROUND(VALUE(SUBSTITUTE(実質収支比率等に係る経年分析!I$47,"▲","-")),2)</f>
        <v>24.72</v>
      </c>
      <c r="F20" s="162">
        <f>ROUND(VALUE(SUBSTITUTE(実質収支比率等に係る経年分析!J$47,"▲","-")),2)</f>
        <v>27.31</v>
      </c>
    </row>
    <row r="21" spans="1:11" x14ac:dyDescent="0.15">
      <c r="A21" s="162" t="s">
        <v>54</v>
      </c>
      <c r="B21" s="162">
        <f>IF(ISNUMBER(VALUE(SUBSTITUTE(実質収支比率等に係る経年分析!F$49,"▲","-"))),ROUND(VALUE(SUBSTITUTE(実質収支比率等に係る経年分析!F$49,"▲","-")),2),NA())</f>
        <v>1.89</v>
      </c>
      <c r="C21" s="162">
        <f>IF(ISNUMBER(VALUE(SUBSTITUTE(実質収支比率等に係る経年分析!G$49,"▲","-"))),ROUND(VALUE(SUBSTITUTE(実質収支比率等に係る経年分析!G$49,"▲","-")),2),NA())</f>
        <v>5.41</v>
      </c>
      <c r="D21" s="162">
        <f>IF(ISNUMBER(VALUE(SUBSTITUTE(実質収支比率等に係る経年分析!H$49,"▲","-"))),ROUND(VALUE(SUBSTITUTE(実質収支比率等に係る経年分析!H$49,"▲","-")),2),NA())</f>
        <v>2.71</v>
      </c>
      <c r="E21" s="162">
        <f>IF(ISNUMBER(VALUE(SUBSTITUTE(実質収支比率等に係る経年分析!I$49,"▲","-"))),ROUND(VALUE(SUBSTITUTE(実質収支比率等に係る経年分析!I$49,"▲","-")),2),NA())</f>
        <v>4.4000000000000004</v>
      </c>
      <c r="F21" s="162">
        <f>IF(ISNUMBER(VALUE(SUBSTITUTE(実質収支比率等に係る経年分析!J$49,"▲","-"))),ROUND(VALUE(SUBSTITUTE(実質収支比率等に係る経年分析!J$49,"▲","-")),2),NA())</f>
        <v>-0.91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3.46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港湾事業特別会計(臨海除く)</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6.11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4.1500000000000004</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11.23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4.5599999999999996</v>
      </c>
      <c r="J36" s="163">
        <f>IF(ROUND(VALUE(SUBSTITUTE(連結実質赤字比率に係る赤字・黒字の構成分析!J$34,"▲", "-")), 2) &lt; 0, ABS(ROUND(VALUE(SUBSTITUTE(連結実質赤字比率に係る赤字・黒字の構成分析!J$34,"▲", "-")), 2)), NA())</f>
        <v>8.01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1587</v>
      </c>
      <c r="E42" s="164"/>
      <c r="F42" s="164"/>
      <c r="G42" s="164">
        <f>'実質公債費比率（分子）の構造'!L$52</f>
        <v>1577</v>
      </c>
      <c r="H42" s="164"/>
      <c r="I42" s="164"/>
      <c r="J42" s="164">
        <f>'実質公債費比率（分子）の構造'!M$52</f>
        <v>1582</v>
      </c>
      <c r="K42" s="164"/>
      <c r="L42" s="164"/>
      <c r="M42" s="164">
        <f>'実質公債費比率（分子）の構造'!N$52</f>
        <v>1631</v>
      </c>
      <c r="N42" s="164"/>
      <c r="O42" s="164"/>
      <c r="P42" s="164">
        <f>'実質公債費比率（分子）の構造'!O$52</f>
        <v>1535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91</v>
      </c>
      <c r="C45" s="164"/>
      <c r="D45" s="164"/>
      <c r="E45" s="164">
        <f>'実質公債費比率（分子）の構造'!L$49</f>
        <v>91</v>
      </c>
      <c r="F45" s="164"/>
      <c r="G45" s="164"/>
      <c r="H45" s="164">
        <f>'実質公債費比率（分子）の構造'!M$49</f>
        <v>91</v>
      </c>
      <c r="I45" s="164"/>
      <c r="J45" s="164"/>
      <c r="K45" s="164">
        <f>'実質公債費比率（分子）の構造'!N$49</f>
        <v>91</v>
      </c>
      <c r="L45" s="164"/>
      <c r="M45" s="164"/>
      <c r="N45" s="164">
        <f>'実質公債費比率（分子）の構造'!O$49</f>
        <v>92</v>
      </c>
      <c r="O45" s="164"/>
      <c r="P45" s="164"/>
    </row>
    <row r="46" spans="1:16" x14ac:dyDescent="0.15">
      <c r="A46" s="164" t="s">
        <v>64</v>
      </c>
      <c r="B46" s="164">
        <f>'実質公債費比率（分子）の構造'!K$48</f>
        <v>804</v>
      </c>
      <c r="C46" s="164"/>
      <c r="D46" s="164"/>
      <c r="E46" s="164">
        <f>'実質公債費比率（分子）の構造'!L$48</f>
        <v>838</v>
      </c>
      <c r="F46" s="164"/>
      <c r="G46" s="164"/>
      <c r="H46" s="164">
        <f>'実質公債費比率（分子）の構造'!M$48</f>
        <v>870</v>
      </c>
      <c r="I46" s="164"/>
      <c r="J46" s="164"/>
      <c r="K46" s="164">
        <f>'実質公債費比率（分子）の構造'!N$48</f>
        <v>823</v>
      </c>
      <c r="L46" s="164"/>
      <c r="M46" s="164"/>
      <c r="N46" s="164">
        <f>'実質公債費比率（分子）の構造'!O$48</f>
        <v>805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1248</v>
      </c>
      <c r="C49" s="164"/>
      <c r="D49" s="164"/>
      <c r="E49" s="164">
        <f>'実質公債費比率（分子）の構造'!L$45</f>
        <v>1273</v>
      </c>
      <c r="F49" s="164"/>
      <c r="G49" s="164"/>
      <c r="H49" s="164">
        <f>'実質公債費比率（分子）の構造'!M$45</f>
        <v>1243</v>
      </c>
      <c r="I49" s="164"/>
      <c r="J49" s="164"/>
      <c r="K49" s="164">
        <f>'実質公債費比率（分子）の構造'!N$45</f>
        <v>1240</v>
      </c>
      <c r="L49" s="164"/>
      <c r="M49" s="164"/>
      <c r="N49" s="164">
        <f>'実質公債費比率（分子）の構造'!O$45</f>
        <v>1177</v>
      </c>
      <c r="O49" s="164"/>
      <c r="P49" s="164"/>
    </row>
    <row r="50" spans="1:16" x14ac:dyDescent="0.15">
      <c r="A50" s="164" t="s">
        <v>67</v>
      </c>
      <c r="B50" s="164" t="e">
        <f>NA()</f>
        <v>#N/A</v>
      </c>
      <c r="C50" s="164">
        <f>IF(ISNUMBER('実質公債費比率（分子）の構造'!K$53),'実質公債費比率（分子）の構造'!K$53,NA())</f>
        <v>556</v>
      </c>
      <c r="D50" s="164" t="e">
        <f>NA()</f>
        <v>#N/A</v>
      </c>
      <c r="E50" s="164" t="e">
        <f>NA()</f>
        <v>#N/A</v>
      </c>
      <c r="F50" s="164">
        <f>IF(ISNUMBER('実質公債費比率（分子）の構造'!L$53),'実質公債費比率（分子）の構造'!L$53,NA())</f>
        <v>625</v>
      </c>
      <c r="G50" s="164" t="e">
        <f>NA()</f>
        <v>#N/A</v>
      </c>
      <c r="H50" s="164" t="e">
        <f>NA()</f>
        <v>#N/A</v>
      </c>
      <c r="I50" s="164">
        <f>IF(ISNUMBER('実質公債費比率（分子）の構造'!M$53),'実質公債費比率（分子）の構造'!M$53,NA())</f>
        <v>622</v>
      </c>
      <c r="J50" s="164" t="e">
        <f>NA()</f>
        <v>#N/A</v>
      </c>
      <c r="K50" s="164" t="e">
        <f>NA()</f>
        <v>#N/A</v>
      </c>
      <c r="L50" s="164">
        <f>IF(ISNUMBER('実質公債費比率（分子）の構造'!N$53),'実質公債費比率（分子）の構造'!N$53,NA())</f>
        <v>523</v>
      </c>
      <c r="M50" s="164" t="e">
        <f>NA()</f>
        <v>#N/A</v>
      </c>
      <c r="N50" s="164" t="e">
        <f>NA()</f>
        <v>#N/A</v>
      </c>
      <c r="O50" s="164">
        <f>IF(ISNUMBER('実質公債費比率（分子）の構造'!O$53),'実質公債費比率（分子）の構造'!O$53,NA())</f>
        <v>539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15324</v>
      </c>
      <c r="E56" s="163"/>
      <c r="F56" s="163"/>
      <c r="G56" s="163">
        <f>'将来負担比率（分子）の構造'!J$52</f>
        <v>14965</v>
      </c>
      <c r="H56" s="163"/>
      <c r="I56" s="163"/>
      <c r="J56" s="163">
        <f>'将来負担比率（分子）の構造'!K$52</f>
        <v>14432</v>
      </c>
      <c r="K56" s="163"/>
      <c r="L56" s="163"/>
      <c r="M56" s="163">
        <f>'将来負担比率（分子）の構造'!L$52</f>
        <v>14293</v>
      </c>
      <c r="N56" s="163"/>
      <c r="O56" s="163"/>
      <c r="P56" s="163">
        <f>'将来負担比率（分子）の構造'!M$52</f>
        <v>14042</v>
      </c>
    </row>
    <row r="57" spans="1:16" x14ac:dyDescent="0.15">
      <c r="A57" s="163" t="s">
        <v>42</v>
      </c>
      <c r="B57" s="163"/>
      <c r="C57" s="163"/>
      <c r="D57" s="163">
        <f>'将来負担比率（分子）の構造'!I$51</f>
        <v>2058</v>
      </c>
      <c r="E57" s="163"/>
      <c r="F57" s="163"/>
      <c r="G57" s="163">
        <f>'将来負担比率（分子）の構造'!J$51</f>
        <v>2013</v>
      </c>
      <c r="H57" s="163"/>
      <c r="I57" s="163"/>
      <c r="J57" s="163">
        <f>'将来負担比率（分子）の構造'!K$51</f>
        <v>1920</v>
      </c>
      <c r="K57" s="163"/>
      <c r="L57" s="163"/>
      <c r="M57" s="163">
        <f>'将来負担比率（分子）の構造'!L$51</f>
        <v>2053</v>
      </c>
      <c r="N57" s="163"/>
      <c r="O57" s="163"/>
      <c r="P57" s="163">
        <f>'将来負担比率（分子）の構造'!M$51</f>
        <v>1982</v>
      </c>
    </row>
    <row r="58" spans="1:16" x14ac:dyDescent="0.15">
      <c r="A58" s="163" t="s">
        <v>41</v>
      </c>
      <c r="B58" s="163"/>
      <c r="C58" s="163"/>
      <c r="D58" s="163">
        <f>'将来負担比率（分子）の構造'!I$50</f>
        <v>3492</v>
      </c>
      <c r="E58" s="163"/>
      <c r="F58" s="163"/>
      <c r="G58" s="163">
        <f>'将来負担比率（分子）の構造'!J$50</f>
        <v>4387</v>
      </c>
      <c r="H58" s="163"/>
      <c r="I58" s="163"/>
      <c r="J58" s="163">
        <f>'将来負担比率（分子）の構造'!K$50</f>
        <v>5794</v>
      </c>
      <c r="K58" s="163"/>
      <c r="L58" s="163"/>
      <c r="M58" s="163">
        <f>'将来負担比率（分子）の構造'!L$50</f>
        <v>6549</v>
      </c>
      <c r="N58" s="163"/>
      <c r="O58" s="163"/>
      <c r="P58" s="163">
        <f>'将来負担比率（分子）の構造'!M$50</f>
        <v>6868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144</v>
      </c>
      <c r="C61" s="163"/>
      <c r="D61" s="163"/>
      <c r="E61" s="163">
        <f>'将来負担比率（分子）の構造'!J$46</f>
        <v>56</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1781</v>
      </c>
      <c r="C62" s="163"/>
      <c r="D62" s="163"/>
      <c r="E62" s="163">
        <f>'将来負担比率（分子）の構造'!J$45</f>
        <v>1668</v>
      </c>
      <c r="F62" s="163"/>
      <c r="G62" s="163"/>
      <c r="H62" s="163">
        <f>'将来負担比率（分子）の構造'!K$45</f>
        <v>1679</v>
      </c>
      <c r="I62" s="163"/>
      <c r="J62" s="163"/>
      <c r="K62" s="163">
        <f>'将来負担比率（分子）の構造'!L$45</f>
        <v>1798</v>
      </c>
      <c r="L62" s="163"/>
      <c r="M62" s="163"/>
      <c r="N62" s="163">
        <f>'将来負担比率（分子）の構造'!M$45</f>
        <v>1811</v>
      </c>
      <c r="O62" s="163"/>
      <c r="P62" s="163"/>
    </row>
    <row r="63" spans="1:16" x14ac:dyDescent="0.15">
      <c r="A63" s="163" t="s">
        <v>34</v>
      </c>
      <c r="B63" s="163">
        <f>'将来負担比率（分子）の構造'!I$44</f>
        <v>666</v>
      </c>
      <c r="C63" s="163"/>
      <c r="D63" s="163"/>
      <c r="E63" s="163">
        <f>'将来負担比率（分子）の構造'!J$44</f>
        <v>575</v>
      </c>
      <c r="F63" s="163"/>
      <c r="G63" s="163"/>
      <c r="H63" s="163">
        <f>'将来負担比率（分子）の構造'!K$44</f>
        <v>484</v>
      </c>
      <c r="I63" s="163"/>
      <c r="J63" s="163"/>
      <c r="K63" s="163">
        <f>'将来負担比率（分子）の構造'!L$44</f>
        <v>393</v>
      </c>
      <c r="L63" s="163"/>
      <c r="M63" s="163"/>
      <c r="N63" s="163">
        <f>'将来負担比率（分子）の構造'!M$44</f>
        <v>302</v>
      </c>
      <c r="O63" s="163"/>
      <c r="P63" s="163"/>
    </row>
    <row r="64" spans="1:16" x14ac:dyDescent="0.15">
      <c r="A64" s="163" t="s">
        <v>33</v>
      </c>
      <c r="B64" s="163">
        <f>'将来負担比率（分子）の構造'!I$43</f>
        <v>9390</v>
      </c>
      <c r="C64" s="163"/>
      <c r="D64" s="163"/>
      <c r="E64" s="163">
        <f>'将来負担比率（分子）の構造'!J$43</f>
        <v>8940</v>
      </c>
      <c r="F64" s="163"/>
      <c r="G64" s="163"/>
      <c r="H64" s="163">
        <f>'将来負担比率（分子）の構造'!K$43</f>
        <v>8290</v>
      </c>
      <c r="I64" s="163"/>
      <c r="J64" s="163"/>
      <c r="K64" s="163">
        <f>'将来負担比率（分子）の構造'!L$43</f>
        <v>8063</v>
      </c>
      <c r="L64" s="163"/>
      <c r="M64" s="163"/>
      <c r="N64" s="163">
        <f>'将来負担比率（分子）の構造'!M$43</f>
        <v>7976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12392</v>
      </c>
      <c r="C66" s="163"/>
      <c r="D66" s="163"/>
      <c r="E66" s="163">
        <f>'将来負担比率（分子）の構造'!J$41</f>
        <v>12404</v>
      </c>
      <c r="F66" s="163"/>
      <c r="G66" s="163"/>
      <c r="H66" s="163">
        <f>'将来負担比率（分子）の構造'!K$41</f>
        <v>12005</v>
      </c>
      <c r="I66" s="163"/>
      <c r="J66" s="163"/>
      <c r="K66" s="163">
        <f>'将来負担比率（分子）の構造'!L$41</f>
        <v>11740</v>
      </c>
      <c r="L66" s="163"/>
      <c r="M66" s="163"/>
      <c r="N66" s="163">
        <f>'将来負担比率（分子）の構造'!M$41</f>
        <v>12470</v>
      </c>
      <c r="O66" s="163"/>
      <c r="P66" s="163"/>
    </row>
    <row r="67" spans="1:16" x14ac:dyDescent="0.15">
      <c r="A67" s="163" t="s">
        <v>71</v>
      </c>
      <c r="B67" s="163" t="e">
        <f>NA()</f>
        <v>#N/A</v>
      </c>
      <c r="C67" s="163">
        <f>IF(ISNUMBER('将来負担比率（分子）の構造'!I$53), IF('将来負担比率（分子）の構造'!I$53 &lt; 0, 0, '将来負担比率（分子）の構造'!I$53), NA())</f>
        <v>3499</v>
      </c>
      <c r="D67" s="163" t="e">
        <f>NA()</f>
        <v>#N/A</v>
      </c>
      <c r="E67" s="163" t="e">
        <f>NA()</f>
        <v>#N/A</v>
      </c>
      <c r="F67" s="163">
        <f>IF(ISNUMBER('将来負担比率（分子）の構造'!J$53), IF('将来負担比率（分子）の構造'!J$53 &lt; 0, 0, '将来負担比率（分子）の構造'!J$53), NA())</f>
        <v>2278</v>
      </c>
      <c r="G67" s="163" t="e">
        <f>NA()</f>
        <v>#N/A</v>
      </c>
      <c r="H67" s="163" t="e">
        <f>NA()</f>
        <v>#N/A</v>
      </c>
      <c r="I67" s="163">
        <f>IF(ISNUMBER('将来負担比率（分子）の構造'!K$53), IF('将来負担比率（分子）の構造'!K$53 &lt; 0, 0, '将来負担比率（分子）の構造'!K$53), NA())</f>
        <v>311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1688</v>
      </c>
      <c r="C72" s="167">
        <f>基金残高に係る経年分析!G55</f>
        <v>1923</v>
      </c>
      <c r="D72" s="167">
        <f>基金残高に係る経年分析!H55</f>
        <v>2112</v>
      </c>
    </row>
    <row r="73" spans="1:16" x14ac:dyDescent="0.15">
      <c r="A73" s="166" t="s">
        <v>74</v>
      </c>
      <c r="B73" s="167">
        <f>基金残高に係る経年分析!F56</f>
        <v>100</v>
      </c>
      <c r="C73" s="167">
        <f>基金残高に係る経年分析!G56</f>
        <v>130</v>
      </c>
      <c r="D73" s="167">
        <f>基金残高に係る経年分析!H56</f>
        <v>154</v>
      </c>
    </row>
    <row r="74" spans="1:16" x14ac:dyDescent="0.15">
      <c r="A74" s="166" t="s">
        <v>75</v>
      </c>
      <c r="B74" s="167">
        <f>基金残高に係る経年分析!F57</f>
        <v>3621</v>
      </c>
      <c r="C74" s="167">
        <f>基金残高に係る経年分析!G57</f>
        <v>4087</v>
      </c>
      <c r="D74" s="167">
        <f>基金残高に係る経年分析!H57</f>
        <v>4157</v>
      </c>
    </row>
  </sheetData>
  <sheetProtection algorithmName="SHA-512" hashValue="99BF/DB/qanBPl0JvH8yandRDmb7QWxkaBdUMaK1J1R3ssDf6u+jxyeVXjhZZsaI/5cGaNX2Vn54GYOQRrekGg==" saltValue="Cdet2tdT0uN/Z6+9YxS7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2148025</v>
      </c>
      <c r="S5" s="674"/>
      <c r="T5" s="674"/>
      <c r="U5" s="674"/>
      <c r="V5" s="674"/>
      <c r="W5" s="674"/>
      <c r="X5" s="674"/>
      <c r="Y5" s="702"/>
      <c r="Z5" s="715">
        <v>11.9</v>
      </c>
      <c r="AA5" s="715"/>
      <c r="AB5" s="715"/>
      <c r="AC5" s="715"/>
      <c r="AD5" s="716">
        <v>2026605</v>
      </c>
      <c r="AE5" s="716"/>
      <c r="AF5" s="716"/>
      <c r="AG5" s="716"/>
      <c r="AH5" s="716"/>
      <c r="AI5" s="716"/>
      <c r="AJ5" s="716"/>
      <c r="AK5" s="716"/>
      <c r="AL5" s="703">
        <v>25.6</v>
      </c>
      <c r="AM5" s="685"/>
      <c r="AN5" s="685"/>
      <c r="AO5" s="704"/>
      <c r="AP5" s="676" t="s">
        <v>217</v>
      </c>
      <c r="AQ5" s="677"/>
      <c r="AR5" s="677"/>
      <c r="AS5" s="677"/>
      <c r="AT5" s="677"/>
      <c r="AU5" s="677"/>
      <c r="AV5" s="677"/>
      <c r="AW5" s="677"/>
      <c r="AX5" s="677"/>
      <c r="AY5" s="677"/>
      <c r="AZ5" s="677"/>
      <c r="BA5" s="677"/>
      <c r="BB5" s="677"/>
      <c r="BC5" s="677"/>
      <c r="BD5" s="677"/>
      <c r="BE5" s="677"/>
      <c r="BF5" s="678"/>
      <c r="BG5" s="621">
        <v>2026605</v>
      </c>
      <c r="BH5" s="622"/>
      <c r="BI5" s="622"/>
      <c r="BJ5" s="622"/>
      <c r="BK5" s="622"/>
      <c r="BL5" s="622"/>
      <c r="BM5" s="622"/>
      <c r="BN5" s="623"/>
      <c r="BO5" s="659">
        <v>94.3</v>
      </c>
      <c r="BP5" s="659"/>
      <c r="BQ5" s="659"/>
      <c r="BR5" s="659"/>
      <c r="BS5" s="660">
        <v>35535</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114898</v>
      </c>
      <c r="S6" s="622"/>
      <c r="T6" s="622"/>
      <c r="U6" s="622"/>
      <c r="V6" s="622"/>
      <c r="W6" s="622"/>
      <c r="X6" s="622"/>
      <c r="Y6" s="623"/>
      <c r="Z6" s="659">
        <v>0.6</v>
      </c>
      <c r="AA6" s="659"/>
      <c r="AB6" s="659"/>
      <c r="AC6" s="659"/>
      <c r="AD6" s="660">
        <v>114898</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2026605</v>
      </c>
      <c r="BH6" s="622"/>
      <c r="BI6" s="622"/>
      <c r="BJ6" s="622"/>
      <c r="BK6" s="622"/>
      <c r="BL6" s="622"/>
      <c r="BM6" s="622"/>
      <c r="BN6" s="623"/>
      <c r="BO6" s="659">
        <v>94.3</v>
      </c>
      <c r="BP6" s="659"/>
      <c r="BQ6" s="659"/>
      <c r="BR6" s="659"/>
      <c r="BS6" s="660">
        <v>35535</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135801</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135632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1137</v>
      </c>
      <c r="S7" s="622"/>
      <c r="T7" s="622"/>
      <c r="U7" s="622"/>
      <c r="V7" s="622"/>
      <c r="W7" s="622"/>
      <c r="X7" s="622"/>
      <c r="Y7" s="623"/>
      <c r="Z7" s="659">
        <v>0</v>
      </c>
      <c r="AA7" s="659"/>
      <c r="AB7" s="659"/>
      <c r="AC7" s="659"/>
      <c r="AD7" s="660">
        <v>1137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1051271</v>
      </c>
      <c r="BH7" s="622"/>
      <c r="BI7" s="622"/>
      <c r="BJ7" s="622"/>
      <c r="BK7" s="622"/>
      <c r="BL7" s="622"/>
      <c r="BM7" s="622"/>
      <c r="BN7" s="623"/>
      <c r="BO7" s="659">
        <v>48.9</v>
      </c>
      <c r="BP7" s="659"/>
      <c r="BQ7" s="659"/>
      <c r="BR7" s="659"/>
      <c r="BS7" s="660">
        <v>35535</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4015232</v>
      </c>
      <c r="CS7" s="622"/>
      <c r="CT7" s="622"/>
      <c r="CU7" s="622"/>
      <c r="CV7" s="622"/>
      <c r="CW7" s="622"/>
      <c r="CX7" s="622"/>
      <c r="CY7" s="623"/>
      <c r="CZ7" s="659">
        <v>24.1</v>
      </c>
      <c r="DA7" s="659"/>
      <c r="DB7" s="659"/>
      <c r="DC7" s="659"/>
      <c r="DD7" s="627">
        <v>81251</v>
      </c>
      <c r="DE7" s="622"/>
      <c r="DF7" s="622"/>
      <c r="DG7" s="622"/>
      <c r="DH7" s="622"/>
      <c r="DI7" s="622"/>
      <c r="DJ7" s="622"/>
      <c r="DK7" s="622"/>
      <c r="DL7" s="622"/>
      <c r="DM7" s="622"/>
      <c r="DN7" s="622"/>
      <c r="DO7" s="622"/>
      <c r="DP7" s="623"/>
      <c r="DQ7" s="627">
        <v>1554826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10816</v>
      </c>
      <c r="S8" s="622"/>
      <c r="T8" s="622"/>
      <c r="U8" s="622"/>
      <c r="V8" s="622"/>
      <c r="W8" s="622"/>
      <c r="X8" s="622"/>
      <c r="Y8" s="623"/>
      <c r="Z8" s="659">
        <v>0.1</v>
      </c>
      <c r="AA8" s="659"/>
      <c r="AB8" s="659"/>
      <c r="AC8" s="659"/>
      <c r="AD8" s="660">
        <v>10816</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28762</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3840477</v>
      </c>
      <c r="CS8" s="622"/>
      <c r="CT8" s="622"/>
      <c r="CU8" s="622"/>
      <c r="CV8" s="622"/>
      <c r="CW8" s="622"/>
      <c r="CX8" s="622"/>
      <c r="CY8" s="623"/>
      <c r="CZ8" s="659">
        <v>23</v>
      </c>
      <c r="DA8" s="659"/>
      <c r="DB8" s="659"/>
      <c r="DC8" s="659"/>
      <c r="DD8" s="627">
        <v>9790</v>
      </c>
      <c r="DE8" s="622"/>
      <c r="DF8" s="622"/>
      <c r="DG8" s="622"/>
      <c r="DH8" s="622"/>
      <c r="DI8" s="622"/>
      <c r="DJ8" s="622"/>
      <c r="DK8" s="622"/>
      <c r="DL8" s="622"/>
      <c r="DM8" s="622"/>
      <c r="DN8" s="622"/>
      <c r="DO8" s="622"/>
      <c r="DP8" s="623"/>
      <c r="DQ8" s="627">
        <v>1831803</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16672</v>
      </c>
      <c r="S9" s="622"/>
      <c r="T9" s="622"/>
      <c r="U9" s="622"/>
      <c r="V9" s="622"/>
      <c r="W9" s="622"/>
      <c r="X9" s="622"/>
      <c r="Y9" s="623"/>
      <c r="Z9" s="659">
        <v>0.1</v>
      </c>
      <c r="AA9" s="659"/>
      <c r="AB9" s="659"/>
      <c r="AC9" s="659"/>
      <c r="AD9" s="660">
        <v>16672</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862128</v>
      </c>
      <c r="BH9" s="622"/>
      <c r="BI9" s="622"/>
      <c r="BJ9" s="622"/>
      <c r="BK9" s="622"/>
      <c r="BL9" s="622"/>
      <c r="BM9" s="622"/>
      <c r="BN9" s="623"/>
      <c r="BO9" s="659">
        <v>40.1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2857917</v>
      </c>
      <c r="CS9" s="622"/>
      <c r="CT9" s="622"/>
      <c r="CU9" s="622"/>
      <c r="CV9" s="622"/>
      <c r="CW9" s="622"/>
      <c r="CX9" s="622"/>
      <c r="CY9" s="623"/>
      <c r="CZ9" s="659">
        <v>17.100000000000001</v>
      </c>
      <c r="DA9" s="659"/>
      <c r="DB9" s="659"/>
      <c r="DC9" s="659"/>
      <c r="DD9" s="627">
        <v>17936</v>
      </c>
      <c r="DE9" s="622"/>
      <c r="DF9" s="622"/>
      <c r="DG9" s="622"/>
      <c r="DH9" s="622"/>
      <c r="DI9" s="622"/>
      <c r="DJ9" s="622"/>
      <c r="DK9" s="622"/>
      <c r="DL9" s="622"/>
      <c r="DM9" s="622"/>
      <c r="DN9" s="622"/>
      <c r="DO9" s="622"/>
      <c r="DP9" s="623"/>
      <c r="DQ9" s="627">
        <v>2323897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86238</v>
      </c>
      <c r="BH10" s="622"/>
      <c r="BI10" s="622"/>
      <c r="BJ10" s="622"/>
      <c r="BK10" s="622"/>
      <c r="BL10" s="622"/>
      <c r="BM10" s="622"/>
      <c r="BN10" s="623"/>
      <c r="BO10" s="659">
        <v>4</v>
      </c>
      <c r="BP10" s="659"/>
      <c r="BQ10" s="659"/>
      <c r="BR10" s="659"/>
      <c r="BS10" s="660">
        <v>14369</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16378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15878</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564552</v>
      </c>
      <c r="S11" s="622"/>
      <c r="T11" s="622"/>
      <c r="U11" s="622"/>
      <c r="V11" s="622"/>
      <c r="W11" s="622"/>
      <c r="X11" s="622"/>
      <c r="Y11" s="623"/>
      <c r="Z11" s="624">
        <v>3.1</v>
      </c>
      <c r="AA11" s="625"/>
      <c r="AB11" s="625"/>
      <c r="AC11" s="626"/>
      <c r="AD11" s="627">
        <v>564552</v>
      </c>
      <c r="AE11" s="622"/>
      <c r="AF11" s="622"/>
      <c r="AG11" s="622"/>
      <c r="AH11" s="622"/>
      <c r="AI11" s="622"/>
      <c r="AJ11" s="622"/>
      <c r="AK11" s="623"/>
      <c r="AL11" s="624">
        <v>7.1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74143</v>
      </c>
      <c r="BH11" s="622"/>
      <c r="BI11" s="622"/>
      <c r="BJ11" s="622"/>
      <c r="BK11" s="622"/>
      <c r="BL11" s="622"/>
      <c r="BM11" s="622"/>
      <c r="BN11" s="623"/>
      <c r="BO11" s="659">
        <v>3.5</v>
      </c>
      <c r="BP11" s="659"/>
      <c r="BQ11" s="659"/>
      <c r="BR11" s="659"/>
      <c r="BS11" s="660">
        <v>21166</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266106</v>
      </c>
      <c r="CS11" s="622"/>
      <c r="CT11" s="622"/>
      <c r="CU11" s="622"/>
      <c r="CV11" s="622"/>
      <c r="CW11" s="622"/>
      <c r="CX11" s="622"/>
      <c r="CY11" s="623"/>
      <c r="CZ11" s="659">
        <v>1.6</v>
      </c>
      <c r="DA11" s="659"/>
      <c r="DB11" s="659"/>
      <c r="DC11" s="659"/>
      <c r="DD11" s="627">
        <v>64922</v>
      </c>
      <c r="DE11" s="622"/>
      <c r="DF11" s="622"/>
      <c r="DG11" s="622"/>
      <c r="DH11" s="622"/>
      <c r="DI11" s="622"/>
      <c r="DJ11" s="622"/>
      <c r="DK11" s="622"/>
      <c r="DL11" s="622"/>
      <c r="DM11" s="622"/>
      <c r="DN11" s="622"/>
      <c r="DO11" s="622"/>
      <c r="DP11" s="623"/>
      <c r="DQ11" s="627">
        <v>144249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740510</v>
      </c>
      <c r="BH12" s="622"/>
      <c r="BI12" s="622"/>
      <c r="BJ12" s="622"/>
      <c r="BK12" s="622"/>
      <c r="BL12" s="622"/>
      <c r="BM12" s="622"/>
      <c r="BN12" s="623"/>
      <c r="BO12" s="659">
        <v>34.5</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304046</v>
      </c>
      <c r="CS12" s="622"/>
      <c r="CT12" s="622"/>
      <c r="CU12" s="622"/>
      <c r="CV12" s="622"/>
      <c r="CW12" s="622"/>
      <c r="CX12" s="622"/>
      <c r="CY12" s="623"/>
      <c r="CZ12" s="659">
        <v>1.8</v>
      </c>
      <c r="DA12" s="659"/>
      <c r="DB12" s="659"/>
      <c r="DC12" s="659"/>
      <c r="DD12" s="627">
        <v>45575</v>
      </c>
      <c r="DE12" s="622"/>
      <c r="DF12" s="622"/>
      <c r="DG12" s="622"/>
      <c r="DH12" s="622"/>
      <c r="DI12" s="622"/>
      <c r="DJ12" s="622"/>
      <c r="DK12" s="622"/>
      <c r="DL12" s="622"/>
      <c r="DM12" s="622"/>
      <c r="DN12" s="622"/>
      <c r="DO12" s="622"/>
      <c r="DP12" s="623"/>
      <c r="DQ12" s="627">
        <v>104450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704960</v>
      </c>
      <c r="BH13" s="622"/>
      <c r="BI13" s="622"/>
      <c r="BJ13" s="622"/>
      <c r="BK13" s="622"/>
      <c r="BL13" s="622"/>
      <c r="BM13" s="622"/>
      <c r="BN13" s="623"/>
      <c r="BO13" s="659">
        <v>32.799999999999997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2368824</v>
      </c>
      <c r="CS13" s="622"/>
      <c r="CT13" s="622"/>
      <c r="CU13" s="622"/>
      <c r="CV13" s="622"/>
      <c r="CW13" s="622"/>
      <c r="CX13" s="622"/>
      <c r="CY13" s="623"/>
      <c r="CZ13" s="659">
        <v>14.2</v>
      </c>
      <c r="DA13" s="659"/>
      <c r="DB13" s="659"/>
      <c r="DC13" s="659"/>
      <c r="DD13" s="627">
        <v>698162</v>
      </c>
      <c r="DE13" s="622"/>
      <c r="DF13" s="622"/>
      <c r="DG13" s="622"/>
      <c r="DH13" s="622"/>
      <c r="DI13" s="622"/>
      <c r="DJ13" s="622"/>
      <c r="DK13" s="622"/>
      <c r="DL13" s="622"/>
      <c r="DM13" s="622"/>
      <c r="DN13" s="622"/>
      <c r="DO13" s="622"/>
      <c r="DP13" s="623"/>
      <c r="DQ13" s="627">
        <v>1461283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44854</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423388</v>
      </c>
      <c r="CS14" s="622"/>
      <c r="CT14" s="622"/>
      <c r="CU14" s="622"/>
      <c r="CV14" s="622"/>
      <c r="CW14" s="622"/>
      <c r="CX14" s="622"/>
      <c r="CY14" s="623"/>
      <c r="CZ14" s="659">
        <v>2.5</v>
      </c>
      <c r="DA14" s="659"/>
      <c r="DB14" s="659"/>
      <c r="DC14" s="659"/>
      <c r="DD14" s="627" t="s">
        <v>122</v>
      </c>
      <c r="DE14" s="622"/>
      <c r="DF14" s="622"/>
      <c r="DG14" s="622"/>
      <c r="DH14" s="622"/>
      <c r="DI14" s="622"/>
      <c r="DJ14" s="622"/>
      <c r="DK14" s="622"/>
      <c r="DL14" s="622"/>
      <c r="DM14" s="622"/>
      <c r="DN14" s="622"/>
      <c r="DO14" s="622"/>
      <c r="DP14" s="623"/>
      <c r="DQ14" s="627">
        <v>373088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9867</v>
      </c>
      <c r="S15" s="622"/>
      <c r="T15" s="622"/>
      <c r="U15" s="622"/>
      <c r="V15" s="622"/>
      <c r="W15" s="622"/>
      <c r="X15" s="622"/>
      <c r="Y15" s="623"/>
      <c r="Z15" s="659">
        <v>0.1</v>
      </c>
      <c r="AA15" s="659"/>
      <c r="AB15" s="659"/>
      <c r="AC15" s="659"/>
      <c r="AD15" s="660">
        <v>9867</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189970</v>
      </c>
      <c r="BH15" s="622"/>
      <c r="BI15" s="622"/>
      <c r="BJ15" s="622"/>
      <c r="BK15" s="622"/>
      <c r="BL15" s="622"/>
      <c r="BM15" s="622"/>
      <c r="BN15" s="623"/>
      <c r="BO15" s="659">
        <v>8.8000000000000007</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1202249</v>
      </c>
      <c r="CS15" s="622"/>
      <c r="CT15" s="622"/>
      <c r="CU15" s="622"/>
      <c r="CV15" s="622"/>
      <c r="CW15" s="622"/>
      <c r="CX15" s="622"/>
      <c r="CY15" s="623"/>
      <c r="CZ15" s="659">
        <v>7.2</v>
      </c>
      <c r="DA15" s="659"/>
      <c r="DB15" s="659"/>
      <c r="DC15" s="659"/>
      <c r="DD15" s="627">
        <v>159079</v>
      </c>
      <c r="DE15" s="622"/>
      <c r="DF15" s="622"/>
      <c r="DG15" s="622"/>
      <c r="DH15" s="622"/>
      <c r="DI15" s="622"/>
      <c r="DJ15" s="622"/>
      <c r="DK15" s="622"/>
      <c r="DL15" s="622"/>
      <c r="DM15" s="622"/>
      <c r="DN15" s="622"/>
      <c r="DO15" s="622"/>
      <c r="DP15" s="623"/>
      <c r="DQ15" s="627">
        <v>822868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50355</v>
      </c>
      <c r="S16" s="622"/>
      <c r="T16" s="622"/>
      <c r="U16" s="622"/>
      <c r="V16" s="622"/>
      <c r="W16" s="622"/>
      <c r="X16" s="622"/>
      <c r="Y16" s="623"/>
      <c r="Z16" s="659">
        <v>0.3</v>
      </c>
      <c r="AA16" s="659"/>
      <c r="AB16" s="659"/>
      <c r="AC16" s="659"/>
      <c r="AD16" s="660">
        <v>50355</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34100</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87065</v>
      </c>
      <c r="S17" s="622"/>
      <c r="T17" s="622"/>
      <c r="U17" s="622"/>
      <c r="V17" s="622"/>
      <c r="W17" s="622"/>
      <c r="X17" s="622"/>
      <c r="Y17" s="623"/>
      <c r="Z17" s="659">
        <v>0.5</v>
      </c>
      <c r="AA17" s="659"/>
      <c r="AB17" s="659"/>
      <c r="AC17" s="659"/>
      <c r="AD17" s="660">
        <v>87065</v>
      </c>
      <c r="AE17" s="660"/>
      <c r="AF17" s="660"/>
      <c r="AG17" s="660"/>
      <c r="AH17" s="660"/>
      <c r="AI17" s="660"/>
      <c r="AJ17" s="660"/>
      <c r="AK17" s="660"/>
      <c r="AL17" s="624">
        <v>1.1000000000000001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1206152</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1180375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5099</v>
      </c>
      <c r="S18" s="622"/>
      <c r="T18" s="622"/>
      <c r="U18" s="622"/>
      <c r="V18" s="622"/>
      <c r="W18" s="622"/>
      <c r="X18" s="622"/>
      <c r="Y18" s="623"/>
      <c r="Z18" s="659">
        <v>0</v>
      </c>
      <c r="AA18" s="659"/>
      <c r="AB18" s="659"/>
      <c r="AC18" s="659"/>
      <c r="AD18" s="660">
        <v>5099</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81217</v>
      </c>
      <c r="S19" s="622"/>
      <c r="T19" s="622"/>
      <c r="U19" s="622"/>
      <c r="V19" s="622"/>
      <c r="W19" s="622"/>
      <c r="X19" s="622"/>
      <c r="Y19" s="623"/>
      <c r="Z19" s="659">
        <v>0.4</v>
      </c>
      <c r="AA19" s="659"/>
      <c r="AB19" s="659"/>
      <c r="AC19" s="659"/>
      <c r="AD19" s="660">
        <v>81217</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121420</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749</v>
      </c>
      <c r="S20" s="622"/>
      <c r="T20" s="622"/>
      <c r="U20" s="622"/>
      <c r="V20" s="622"/>
      <c r="W20" s="622"/>
      <c r="X20" s="622"/>
      <c r="Y20" s="623"/>
      <c r="Z20" s="659">
        <v>0</v>
      </c>
      <c r="AA20" s="659"/>
      <c r="AB20" s="659"/>
      <c r="AC20" s="659"/>
      <c r="AD20" s="660">
        <v>749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121420</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16670670</v>
      </c>
      <c r="CS20" s="622"/>
      <c r="CT20" s="622"/>
      <c r="CU20" s="622"/>
      <c r="CV20" s="622"/>
      <c r="CW20" s="622"/>
      <c r="CX20" s="622"/>
      <c r="CY20" s="623"/>
      <c r="CZ20" s="659">
        <v>100</v>
      </c>
      <c r="DA20" s="659"/>
      <c r="DB20" s="659"/>
      <c r="DC20" s="659"/>
      <c r="DD20" s="627">
        <v>1076715</v>
      </c>
      <c r="DE20" s="622"/>
      <c r="DF20" s="622"/>
      <c r="DG20" s="622"/>
      <c r="DH20" s="622"/>
      <c r="DI20" s="622"/>
      <c r="DJ20" s="622"/>
      <c r="DK20" s="622"/>
      <c r="DL20" s="622"/>
      <c r="DM20" s="622"/>
      <c r="DN20" s="622"/>
      <c r="DO20" s="622"/>
      <c r="DP20" s="623"/>
      <c r="DQ20" s="627">
        <v>9948349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5895921</v>
      </c>
      <c r="S21" s="622"/>
      <c r="T21" s="622"/>
      <c r="U21" s="622"/>
      <c r="V21" s="622"/>
      <c r="W21" s="622"/>
      <c r="X21" s="622"/>
      <c r="Y21" s="623"/>
      <c r="Z21" s="659">
        <v>32.6</v>
      </c>
      <c r="AA21" s="659"/>
      <c r="AB21" s="659"/>
      <c r="AC21" s="659"/>
      <c r="AD21" s="660">
        <v>4935844</v>
      </c>
      <c r="AE21" s="660"/>
      <c r="AF21" s="660"/>
      <c r="AG21" s="660"/>
      <c r="AH21" s="660"/>
      <c r="AI21" s="660"/>
      <c r="AJ21" s="660"/>
      <c r="AK21" s="660"/>
      <c r="AL21" s="624">
        <v>62.3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892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4935844</v>
      </c>
      <c r="S22" s="622"/>
      <c r="T22" s="622"/>
      <c r="U22" s="622"/>
      <c r="V22" s="622"/>
      <c r="W22" s="622"/>
      <c r="X22" s="622"/>
      <c r="Y22" s="623"/>
      <c r="Z22" s="659">
        <v>27.3</v>
      </c>
      <c r="AA22" s="659"/>
      <c r="AB22" s="659"/>
      <c r="AC22" s="659"/>
      <c r="AD22" s="660">
        <v>4935844</v>
      </c>
      <c r="AE22" s="660"/>
      <c r="AF22" s="660"/>
      <c r="AG22" s="660"/>
      <c r="AH22" s="660"/>
      <c r="AI22" s="660"/>
      <c r="AJ22" s="660"/>
      <c r="AK22" s="660"/>
      <c r="AL22" s="624">
        <v>62.3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960077</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120528</v>
      </c>
      <c r="BH23" s="622"/>
      <c r="BI23" s="622"/>
      <c r="BJ23" s="622"/>
      <c r="BK23" s="622"/>
      <c r="BL23" s="622"/>
      <c r="BM23" s="622"/>
      <c r="BN23" s="623"/>
      <c r="BO23" s="659">
        <v>5.6</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5771706</v>
      </c>
      <c r="CS24" s="674"/>
      <c r="CT24" s="674"/>
      <c r="CU24" s="674"/>
      <c r="CV24" s="674"/>
      <c r="CW24" s="674"/>
      <c r="CX24" s="674"/>
      <c r="CY24" s="702"/>
      <c r="CZ24" s="703">
        <v>34.6</v>
      </c>
      <c r="DA24" s="685"/>
      <c r="DB24" s="685"/>
      <c r="DC24" s="705"/>
      <c r="DD24" s="701">
        <v>3715083</v>
      </c>
      <c r="DE24" s="674"/>
      <c r="DF24" s="674"/>
      <c r="DG24" s="674"/>
      <c r="DH24" s="674"/>
      <c r="DI24" s="674"/>
      <c r="DJ24" s="674"/>
      <c r="DK24" s="702"/>
      <c r="DL24" s="701">
        <v>3487904</v>
      </c>
      <c r="DM24" s="674"/>
      <c r="DN24" s="674"/>
      <c r="DO24" s="674"/>
      <c r="DP24" s="674"/>
      <c r="DQ24" s="674"/>
      <c r="DR24" s="674"/>
      <c r="DS24" s="674"/>
      <c r="DT24" s="674"/>
      <c r="DU24" s="674"/>
      <c r="DV24" s="702"/>
      <c r="DW24" s="703">
        <v>43.9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8899308</v>
      </c>
      <c r="S25" s="622"/>
      <c r="T25" s="622"/>
      <c r="U25" s="622"/>
      <c r="V25" s="622"/>
      <c r="W25" s="622"/>
      <c r="X25" s="622"/>
      <c r="Y25" s="623"/>
      <c r="Z25" s="659">
        <v>49.3</v>
      </c>
      <c r="AA25" s="659"/>
      <c r="AB25" s="659"/>
      <c r="AC25" s="659"/>
      <c r="AD25" s="660">
        <v>7817811</v>
      </c>
      <c r="AE25" s="660"/>
      <c r="AF25" s="660"/>
      <c r="AG25" s="660"/>
      <c r="AH25" s="660"/>
      <c r="AI25" s="660"/>
      <c r="AJ25" s="660"/>
      <c r="AK25" s="660"/>
      <c r="AL25" s="624">
        <v>98.6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2010226</v>
      </c>
      <c r="CS25" s="634"/>
      <c r="CT25" s="634"/>
      <c r="CU25" s="634"/>
      <c r="CV25" s="634"/>
      <c r="CW25" s="634"/>
      <c r="CX25" s="634"/>
      <c r="CY25" s="635"/>
      <c r="CZ25" s="624">
        <v>12.1</v>
      </c>
      <c r="DA25" s="636"/>
      <c r="DB25" s="636"/>
      <c r="DC25" s="637"/>
      <c r="DD25" s="627">
        <v>1792252</v>
      </c>
      <c r="DE25" s="634"/>
      <c r="DF25" s="634"/>
      <c r="DG25" s="634"/>
      <c r="DH25" s="634"/>
      <c r="DI25" s="634"/>
      <c r="DJ25" s="634"/>
      <c r="DK25" s="635"/>
      <c r="DL25" s="627">
        <v>1726967</v>
      </c>
      <c r="DM25" s="634"/>
      <c r="DN25" s="634"/>
      <c r="DO25" s="634"/>
      <c r="DP25" s="634"/>
      <c r="DQ25" s="634"/>
      <c r="DR25" s="634"/>
      <c r="DS25" s="634"/>
      <c r="DT25" s="634"/>
      <c r="DU25" s="634"/>
      <c r="DV25" s="635"/>
      <c r="DW25" s="624">
        <v>21.7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1747</v>
      </c>
      <c r="S26" s="622"/>
      <c r="T26" s="622"/>
      <c r="U26" s="622"/>
      <c r="V26" s="622"/>
      <c r="W26" s="622"/>
      <c r="X26" s="622"/>
      <c r="Y26" s="623"/>
      <c r="Z26" s="659">
        <v>0</v>
      </c>
      <c r="AA26" s="659"/>
      <c r="AB26" s="659"/>
      <c r="AC26" s="659"/>
      <c r="AD26" s="660">
        <v>1747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1051662</v>
      </c>
      <c r="CS26" s="622"/>
      <c r="CT26" s="622"/>
      <c r="CU26" s="622"/>
      <c r="CV26" s="622"/>
      <c r="CW26" s="622"/>
      <c r="CX26" s="622"/>
      <c r="CY26" s="623"/>
      <c r="CZ26" s="624">
        <v>6.3</v>
      </c>
      <c r="DA26" s="636"/>
      <c r="DB26" s="636"/>
      <c r="DC26" s="637"/>
      <c r="DD26" s="627">
        <v>1045583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14571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2148025</v>
      </c>
      <c r="BH27" s="622"/>
      <c r="BI27" s="622"/>
      <c r="BJ27" s="622"/>
      <c r="BK27" s="622"/>
      <c r="BL27" s="622"/>
      <c r="BM27" s="622"/>
      <c r="BN27" s="623"/>
      <c r="BO27" s="659">
        <v>100</v>
      </c>
      <c r="BP27" s="659"/>
      <c r="BQ27" s="659"/>
      <c r="BR27" s="659"/>
      <c r="BS27" s="660">
        <v>35535</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2555341</v>
      </c>
      <c r="CS27" s="634"/>
      <c r="CT27" s="634"/>
      <c r="CU27" s="634"/>
      <c r="CV27" s="634"/>
      <c r="CW27" s="634"/>
      <c r="CX27" s="634"/>
      <c r="CY27" s="635"/>
      <c r="CZ27" s="624">
        <v>15.3</v>
      </c>
      <c r="DA27" s="636"/>
      <c r="DB27" s="636"/>
      <c r="DC27" s="637"/>
      <c r="DD27" s="627">
        <v>742469</v>
      </c>
      <c r="DE27" s="634"/>
      <c r="DF27" s="634"/>
      <c r="DG27" s="634"/>
      <c r="DH27" s="634"/>
      <c r="DI27" s="634"/>
      <c r="DJ27" s="634"/>
      <c r="DK27" s="635"/>
      <c r="DL27" s="627">
        <v>609219</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250659</v>
      </c>
      <c r="S28" s="622"/>
      <c r="T28" s="622"/>
      <c r="U28" s="622"/>
      <c r="V28" s="622"/>
      <c r="W28" s="622"/>
      <c r="X28" s="622"/>
      <c r="Y28" s="623"/>
      <c r="Z28" s="659">
        <v>1.4</v>
      </c>
      <c r="AA28" s="659"/>
      <c r="AB28" s="659"/>
      <c r="AC28" s="659"/>
      <c r="AD28" s="660">
        <v>80262</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1206139</v>
      </c>
      <c r="CS28" s="622"/>
      <c r="CT28" s="622"/>
      <c r="CU28" s="622"/>
      <c r="CV28" s="622"/>
      <c r="CW28" s="622"/>
      <c r="CX28" s="622"/>
      <c r="CY28" s="623"/>
      <c r="CZ28" s="624">
        <v>7.2</v>
      </c>
      <c r="DA28" s="636"/>
      <c r="DB28" s="636"/>
      <c r="DC28" s="637"/>
      <c r="DD28" s="627">
        <v>1180362</v>
      </c>
      <c r="DE28" s="622"/>
      <c r="DF28" s="622"/>
      <c r="DG28" s="622"/>
      <c r="DH28" s="622"/>
      <c r="DI28" s="622"/>
      <c r="DJ28" s="622"/>
      <c r="DK28" s="623"/>
      <c r="DL28" s="627">
        <v>1151718</v>
      </c>
      <c r="DM28" s="622"/>
      <c r="DN28" s="622"/>
      <c r="DO28" s="622"/>
      <c r="DP28" s="622"/>
      <c r="DQ28" s="622"/>
      <c r="DR28" s="622"/>
      <c r="DS28" s="622"/>
      <c r="DT28" s="622"/>
      <c r="DU28" s="622"/>
      <c r="DV28" s="623"/>
      <c r="DW28" s="624">
        <v>14.5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29047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1206002</v>
      </c>
      <c r="CS29" s="634"/>
      <c r="CT29" s="634"/>
      <c r="CU29" s="634"/>
      <c r="CV29" s="634"/>
      <c r="CW29" s="634"/>
      <c r="CX29" s="634"/>
      <c r="CY29" s="635"/>
      <c r="CZ29" s="624">
        <v>7.2</v>
      </c>
      <c r="DA29" s="636"/>
      <c r="DB29" s="636"/>
      <c r="DC29" s="637"/>
      <c r="DD29" s="627">
        <v>1180225</v>
      </c>
      <c r="DE29" s="634"/>
      <c r="DF29" s="634"/>
      <c r="DG29" s="634"/>
      <c r="DH29" s="634"/>
      <c r="DI29" s="634"/>
      <c r="DJ29" s="634"/>
      <c r="DK29" s="635"/>
      <c r="DL29" s="627">
        <v>1151581</v>
      </c>
      <c r="DM29" s="634"/>
      <c r="DN29" s="634"/>
      <c r="DO29" s="634"/>
      <c r="DP29" s="634"/>
      <c r="DQ29" s="634"/>
      <c r="DR29" s="634"/>
      <c r="DS29" s="634"/>
      <c r="DT29" s="634"/>
      <c r="DU29" s="634"/>
      <c r="DV29" s="635"/>
      <c r="DW29" s="624">
        <v>14.5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2106592</v>
      </c>
      <c r="S30" s="622"/>
      <c r="T30" s="622"/>
      <c r="U30" s="622"/>
      <c r="V30" s="622"/>
      <c r="W30" s="622"/>
      <c r="X30" s="622"/>
      <c r="Y30" s="623"/>
      <c r="Z30" s="659">
        <v>11.7</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1184856</v>
      </c>
      <c r="CS30" s="622"/>
      <c r="CT30" s="622"/>
      <c r="CU30" s="622"/>
      <c r="CV30" s="622"/>
      <c r="CW30" s="622"/>
      <c r="CX30" s="622"/>
      <c r="CY30" s="623"/>
      <c r="CZ30" s="624">
        <v>7.1</v>
      </c>
      <c r="DA30" s="636"/>
      <c r="DB30" s="636"/>
      <c r="DC30" s="637"/>
      <c r="DD30" s="627">
        <v>1160683</v>
      </c>
      <c r="DE30" s="622"/>
      <c r="DF30" s="622"/>
      <c r="DG30" s="622"/>
      <c r="DH30" s="622"/>
      <c r="DI30" s="622"/>
      <c r="DJ30" s="622"/>
      <c r="DK30" s="623"/>
      <c r="DL30" s="627">
        <v>1132083</v>
      </c>
      <c r="DM30" s="622"/>
      <c r="DN30" s="622"/>
      <c r="DO30" s="622"/>
      <c r="DP30" s="622"/>
      <c r="DQ30" s="622"/>
      <c r="DR30" s="622"/>
      <c r="DS30" s="622"/>
      <c r="DT30" s="622"/>
      <c r="DU30" s="622"/>
      <c r="DV30" s="623"/>
      <c r="DW30" s="624">
        <v>14.3</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384</v>
      </c>
      <c r="S31" s="622"/>
      <c r="T31" s="622"/>
      <c r="U31" s="622"/>
      <c r="V31" s="622"/>
      <c r="W31" s="622"/>
      <c r="X31" s="622"/>
      <c r="Y31" s="623"/>
      <c r="Z31" s="659">
        <v>0</v>
      </c>
      <c r="AA31" s="659"/>
      <c r="AB31" s="659"/>
      <c r="AC31" s="659"/>
      <c r="AD31" s="660">
        <v>384</v>
      </c>
      <c r="AE31" s="660"/>
      <c r="AF31" s="660"/>
      <c r="AG31" s="660"/>
      <c r="AH31" s="660"/>
      <c r="AI31" s="660"/>
      <c r="AJ31" s="660"/>
      <c r="AK31" s="660"/>
      <c r="AL31" s="624">
        <v>0</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98.2</v>
      </c>
      <c r="BH31" s="684"/>
      <c r="BI31" s="684"/>
      <c r="BJ31" s="684"/>
      <c r="BK31" s="684"/>
      <c r="BL31" s="684"/>
      <c r="BM31" s="685">
        <v>96.9</v>
      </c>
      <c r="BN31" s="684"/>
      <c r="BO31" s="684"/>
      <c r="BP31" s="684"/>
      <c r="BQ31" s="686"/>
      <c r="BR31" s="683">
        <v>99.4</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21146</v>
      </c>
      <c r="CS31" s="634"/>
      <c r="CT31" s="634"/>
      <c r="CU31" s="634"/>
      <c r="CV31" s="634"/>
      <c r="CW31" s="634"/>
      <c r="CX31" s="634"/>
      <c r="CY31" s="635"/>
      <c r="CZ31" s="624">
        <v>0.1</v>
      </c>
      <c r="DA31" s="636"/>
      <c r="DB31" s="636"/>
      <c r="DC31" s="637"/>
      <c r="DD31" s="627">
        <v>19542</v>
      </c>
      <c r="DE31" s="634"/>
      <c r="DF31" s="634"/>
      <c r="DG31" s="634"/>
      <c r="DH31" s="634"/>
      <c r="DI31" s="634"/>
      <c r="DJ31" s="634"/>
      <c r="DK31" s="635"/>
      <c r="DL31" s="627">
        <v>19498</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707915</v>
      </c>
      <c r="S32" s="622"/>
      <c r="T32" s="622"/>
      <c r="U32" s="622"/>
      <c r="V32" s="622"/>
      <c r="W32" s="622"/>
      <c r="X32" s="622"/>
      <c r="Y32" s="623"/>
      <c r="Z32" s="659">
        <v>3.9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97.2</v>
      </c>
      <c r="BH32" s="634"/>
      <c r="BI32" s="634"/>
      <c r="BJ32" s="634"/>
      <c r="BK32" s="634"/>
      <c r="BL32" s="634"/>
      <c r="BM32" s="625">
        <v>96.2</v>
      </c>
      <c r="BN32" s="634"/>
      <c r="BO32" s="634"/>
      <c r="BP32" s="634"/>
      <c r="BQ32" s="657"/>
      <c r="BR32" s="692">
        <v>99.5</v>
      </c>
      <c r="BS32" s="634"/>
      <c r="BT32" s="634"/>
      <c r="BU32" s="634"/>
      <c r="BV32" s="634"/>
      <c r="BW32" s="634"/>
      <c r="BX32" s="625">
        <v>98.7</v>
      </c>
      <c r="BY32" s="634"/>
      <c r="BZ32" s="634"/>
      <c r="CA32" s="634"/>
      <c r="CB32" s="657"/>
      <c r="CD32" s="644"/>
      <c r="CE32" s="645"/>
      <c r="CF32" s="618" t="s">
        <v>305</v>
      </c>
      <c r="CG32" s="619"/>
      <c r="CH32" s="619"/>
      <c r="CI32" s="619"/>
      <c r="CJ32" s="619"/>
      <c r="CK32" s="619"/>
      <c r="CL32" s="619"/>
      <c r="CM32" s="619"/>
      <c r="CN32" s="619"/>
      <c r="CO32" s="619"/>
      <c r="CP32" s="619"/>
      <c r="CQ32" s="620"/>
      <c r="CR32" s="621">
        <v>137</v>
      </c>
      <c r="CS32" s="622"/>
      <c r="CT32" s="622"/>
      <c r="CU32" s="622"/>
      <c r="CV32" s="622"/>
      <c r="CW32" s="622"/>
      <c r="CX32" s="622"/>
      <c r="CY32" s="623"/>
      <c r="CZ32" s="624">
        <v>0</v>
      </c>
      <c r="DA32" s="636"/>
      <c r="DB32" s="636"/>
      <c r="DC32" s="637"/>
      <c r="DD32" s="627">
        <v>137</v>
      </c>
      <c r="DE32" s="622"/>
      <c r="DF32" s="622"/>
      <c r="DG32" s="622"/>
      <c r="DH32" s="622"/>
      <c r="DI32" s="622"/>
      <c r="DJ32" s="622"/>
      <c r="DK32" s="623"/>
      <c r="DL32" s="627">
        <v>137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218192</v>
      </c>
      <c r="S33" s="622"/>
      <c r="T33" s="622"/>
      <c r="U33" s="622"/>
      <c r="V33" s="622"/>
      <c r="W33" s="622"/>
      <c r="X33" s="622"/>
      <c r="Y33" s="623"/>
      <c r="Z33" s="659">
        <v>1.2</v>
      </c>
      <c r="AA33" s="659"/>
      <c r="AB33" s="659"/>
      <c r="AC33" s="659"/>
      <c r="AD33" s="660">
        <v>17699</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v>
      </c>
      <c r="BH33" s="606"/>
      <c r="BI33" s="606"/>
      <c r="BJ33" s="606"/>
      <c r="BK33" s="606"/>
      <c r="BL33" s="606"/>
      <c r="BM33" s="652">
        <v>96.8</v>
      </c>
      <c r="BN33" s="606"/>
      <c r="BO33" s="606"/>
      <c r="BP33" s="606"/>
      <c r="BQ33" s="669"/>
      <c r="BR33" s="682">
        <v>99</v>
      </c>
      <c r="BS33" s="606"/>
      <c r="BT33" s="606"/>
      <c r="BU33" s="606"/>
      <c r="BV33" s="606"/>
      <c r="BW33" s="606"/>
      <c r="BX33" s="652">
        <v>97.1</v>
      </c>
      <c r="BY33" s="606"/>
      <c r="BZ33" s="606"/>
      <c r="CA33" s="606"/>
      <c r="CB33" s="669"/>
      <c r="CD33" s="618" t="s">
        <v>308</v>
      </c>
      <c r="CE33" s="619"/>
      <c r="CF33" s="619"/>
      <c r="CG33" s="619"/>
      <c r="CH33" s="619"/>
      <c r="CI33" s="619"/>
      <c r="CJ33" s="619"/>
      <c r="CK33" s="619"/>
      <c r="CL33" s="619"/>
      <c r="CM33" s="619"/>
      <c r="CN33" s="619"/>
      <c r="CO33" s="619"/>
      <c r="CP33" s="619"/>
      <c r="CQ33" s="620"/>
      <c r="CR33" s="621">
        <v>9788149</v>
      </c>
      <c r="CS33" s="634"/>
      <c r="CT33" s="634"/>
      <c r="CU33" s="634"/>
      <c r="CV33" s="634"/>
      <c r="CW33" s="634"/>
      <c r="CX33" s="634"/>
      <c r="CY33" s="635"/>
      <c r="CZ33" s="624">
        <v>58.7</v>
      </c>
      <c r="DA33" s="636"/>
      <c r="DB33" s="636"/>
      <c r="DC33" s="637"/>
      <c r="DD33" s="627">
        <v>6154983</v>
      </c>
      <c r="DE33" s="634"/>
      <c r="DF33" s="634"/>
      <c r="DG33" s="634"/>
      <c r="DH33" s="634"/>
      <c r="DI33" s="634"/>
      <c r="DJ33" s="634"/>
      <c r="DK33" s="635"/>
      <c r="DL33" s="627">
        <v>4407959</v>
      </c>
      <c r="DM33" s="634"/>
      <c r="DN33" s="634"/>
      <c r="DO33" s="634"/>
      <c r="DP33" s="634"/>
      <c r="DQ33" s="634"/>
      <c r="DR33" s="634"/>
      <c r="DS33" s="634"/>
      <c r="DT33" s="634"/>
      <c r="DU33" s="634"/>
      <c r="DV33" s="635"/>
      <c r="DW33" s="624">
        <v>55.5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1948635</v>
      </c>
      <c r="S34" s="622"/>
      <c r="T34" s="622"/>
      <c r="U34" s="622"/>
      <c r="V34" s="622"/>
      <c r="W34" s="622"/>
      <c r="X34" s="622"/>
      <c r="Y34" s="623"/>
      <c r="Z34" s="659">
        <v>10.8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2226350</v>
      </c>
      <c r="CS34" s="622"/>
      <c r="CT34" s="622"/>
      <c r="CU34" s="622"/>
      <c r="CV34" s="622"/>
      <c r="CW34" s="622"/>
      <c r="CX34" s="622"/>
      <c r="CY34" s="623"/>
      <c r="CZ34" s="624">
        <v>13.4</v>
      </c>
      <c r="DA34" s="636"/>
      <c r="DB34" s="636"/>
      <c r="DC34" s="637"/>
      <c r="DD34" s="627">
        <v>1011908</v>
      </c>
      <c r="DE34" s="622"/>
      <c r="DF34" s="622"/>
      <c r="DG34" s="622"/>
      <c r="DH34" s="622"/>
      <c r="DI34" s="622"/>
      <c r="DJ34" s="622"/>
      <c r="DK34" s="623"/>
      <c r="DL34" s="627">
        <v>930848</v>
      </c>
      <c r="DM34" s="622"/>
      <c r="DN34" s="622"/>
      <c r="DO34" s="622"/>
      <c r="DP34" s="622"/>
      <c r="DQ34" s="622"/>
      <c r="DR34" s="622"/>
      <c r="DS34" s="622"/>
      <c r="DT34" s="622"/>
      <c r="DU34" s="622"/>
      <c r="DV34" s="623"/>
      <c r="DW34" s="624">
        <v>11.7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1048678</v>
      </c>
      <c r="S35" s="622"/>
      <c r="T35" s="622"/>
      <c r="U35" s="622"/>
      <c r="V35" s="622"/>
      <c r="W35" s="622"/>
      <c r="X35" s="622"/>
      <c r="Y35" s="623"/>
      <c r="Z35" s="659">
        <v>5.8</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963136</v>
      </c>
      <c r="CS35" s="634"/>
      <c r="CT35" s="634"/>
      <c r="CU35" s="634"/>
      <c r="CV35" s="634"/>
      <c r="CW35" s="634"/>
      <c r="CX35" s="634"/>
      <c r="CY35" s="635"/>
      <c r="CZ35" s="624">
        <v>5.8</v>
      </c>
      <c r="DA35" s="636"/>
      <c r="DB35" s="636"/>
      <c r="DC35" s="637"/>
      <c r="DD35" s="627">
        <v>780462</v>
      </c>
      <c r="DE35" s="634"/>
      <c r="DF35" s="634"/>
      <c r="DG35" s="634"/>
      <c r="DH35" s="634"/>
      <c r="DI35" s="634"/>
      <c r="DJ35" s="634"/>
      <c r="DK35" s="635"/>
      <c r="DL35" s="627">
        <v>202923</v>
      </c>
      <c r="DM35" s="634"/>
      <c r="DN35" s="634"/>
      <c r="DO35" s="634"/>
      <c r="DP35" s="634"/>
      <c r="DQ35" s="634"/>
      <c r="DR35" s="634"/>
      <c r="DS35" s="634"/>
      <c r="DT35" s="634"/>
      <c r="DU35" s="634"/>
      <c r="DV35" s="635"/>
      <c r="DW35" s="624">
        <v>2.6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577294</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3057789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860</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3806874</v>
      </c>
      <c r="CS36" s="622"/>
      <c r="CT36" s="622"/>
      <c r="CU36" s="622"/>
      <c r="CV36" s="622"/>
      <c r="CW36" s="622"/>
      <c r="CX36" s="622"/>
      <c r="CY36" s="623"/>
      <c r="CZ36" s="624">
        <v>22.8</v>
      </c>
      <c r="DA36" s="636"/>
      <c r="DB36" s="636"/>
      <c r="DC36" s="637"/>
      <c r="DD36" s="627">
        <v>2693639</v>
      </c>
      <c r="DE36" s="622"/>
      <c r="DF36" s="622"/>
      <c r="DG36" s="622"/>
      <c r="DH36" s="622"/>
      <c r="DI36" s="622"/>
      <c r="DJ36" s="622"/>
      <c r="DK36" s="623"/>
      <c r="DL36" s="627">
        <v>2168049</v>
      </c>
      <c r="DM36" s="622"/>
      <c r="DN36" s="622"/>
      <c r="DO36" s="622"/>
      <c r="DP36" s="622"/>
      <c r="DQ36" s="622"/>
      <c r="DR36" s="622"/>
      <c r="DS36" s="622"/>
      <c r="DT36" s="622"/>
      <c r="DU36" s="622"/>
      <c r="DV36" s="623"/>
      <c r="DW36" s="624">
        <v>27.3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340027</v>
      </c>
      <c r="S37" s="622"/>
      <c r="T37" s="622"/>
      <c r="U37" s="622"/>
      <c r="V37" s="622"/>
      <c r="W37" s="622"/>
      <c r="X37" s="622"/>
      <c r="Y37" s="623"/>
      <c r="Z37" s="659">
        <v>1.9</v>
      </c>
      <c r="AA37" s="659"/>
      <c r="AB37" s="659"/>
      <c r="AC37" s="659"/>
      <c r="AD37" s="660">
        <v>7191</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1609532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-32384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967132</v>
      </c>
      <c r="CS37" s="634"/>
      <c r="CT37" s="634"/>
      <c r="CU37" s="634"/>
      <c r="CV37" s="634"/>
      <c r="CW37" s="634"/>
      <c r="CX37" s="634"/>
      <c r="CY37" s="635"/>
      <c r="CZ37" s="624">
        <v>5.8</v>
      </c>
      <c r="DA37" s="636"/>
      <c r="DB37" s="636"/>
      <c r="DC37" s="637"/>
      <c r="DD37" s="627">
        <v>907132</v>
      </c>
      <c r="DE37" s="634"/>
      <c r="DF37" s="634"/>
      <c r="DG37" s="634"/>
      <c r="DH37" s="634"/>
      <c r="DI37" s="634"/>
      <c r="DJ37" s="634"/>
      <c r="DK37" s="635"/>
      <c r="DL37" s="627">
        <v>818836</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1915009</v>
      </c>
      <c r="S38" s="622"/>
      <c r="T38" s="622"/>
      <c r="U38" s="622"/>
      <c r="V38" s="622"/>
      <c r="W38" s="622"/>
      <c r="X38" s="622"/>
      <c r="Y38" s="623"/>
      <c r="Z38" s="659">
        <v>10.6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366615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2007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1017717</v>
      </c>
      <c r="CS38" s="622"/>
      <c r="CT38" s="622"/>
      <c r="CU38" s="622"/>
      <c r="CV38" s="622"/>
      <c r="CW38" s="622"/>
      <c r="CX38" s="622"/>
      <c r="CY38" s="623"/>
      <c r="CZ38" s="624">
        <v>6.1</v>
      </c>
      <c r="DA38" s="636"/>
      <c r="DB38" s="636"/>
      <c r="DC38" s="637"/>
      <c r="DD38" s="627">
        <v>849091</v>
      </c>
      <c r="DE38" s="622"/>
      <c r="DF38" s="622"/>
      <c r="DG38" s="622"/>
      <c r="DH38" s="622"/>
      <c r="DI38" s="622"/>
      <c r="DJ38" s="622"/>
      <c r="DK38" s="623"/>
      <c r="DL38" s="627">
        <v>751202</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63925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2678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1332205</v>
      </c>
      <c r="CS39" s="634"/>
      <c r="CT39" s="634"/>
      <c r="CU39" s="634"/>
      <c r="CV39" s="634"/>
      <c r="CW39" s="634"/>
      <c r="CX39" s="634"/>
      <c r="CY39" s="635"/>
      <c r="CZ39" s="624">
        <v>8</v>
      </c>
      <c r="DA39" s="636"/>
      <c r="DB39" s="636"/>
      <c r="DC39" s="637"/>
      <c r="DD39" s="627">
        <v>453376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17909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60626</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441867</v>
      </c>
      <c r="CS40" s="622"/>
      <c r="CT40" s="622"/>
      <c r="CU40" s="622"/>
      <c r="CV40" s="622"/>
      <c r="CW40" s="622"/>
      <c r="CX40" s="622"/>
      <c r="CY40" s="623"/>
      <c r="CZ40" s="624">
        <v>2.7</v>
      </c>
      <c r="DA40" s="636"/>
      <c r="DB40" s="636"/>
      <c r="DC40" s="637"/>
      <c r="DD40" s="627">
        <v>366507</v>
      </c>
      <c r="DE40" s="622"/>
      <c r="DF40" s="622"/>
      <c r="DG40" s="622"/>
      <c r="DH40" s="622"/>
      <c r="DI40" s="622"/>
      <c r="DJ40" s="622"/>
      <c r="DK40" s="623"/>
      <c r="DL40" s="627">
        <v>354937</v>
      </c>
      <c r="DM40" s="622"/>
      <c r="DN40" s="622"/>
      <c r="DO40" s="622"/>
      <c r="DP40" s="622"/>
      <c r="DQ40" s="622"/>
      <c r="DR40" s="622"/>
      <c r="DS40" s="622"/>
      <c r="DT40" s="622"/>
      <c r="DU40" s="622"/>
      <c r="DV40" s="623"/>
      <c r="DW40" s="624">
        <v>4.5</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18058058</v>
      </c>
      <c r="S41" s="646"/>
      <c r="T41" s="646"/>
      <c r="U41" s="646"/>
      <c r="V41" s="646"/>
      <c r="W41" s="646"/>
      <c r="X41" s="646"/>
      <c r="Y41" s="649"/>
      <c r="Z41" s="650">
        <v>100</v>
      </c>
      <c r="AA41" s="650"/>
      <c r="AB41" s="650"/>
      <c r="AC41" s="650"/>
      <c r="AD41" s="651">
        <v>7925094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160346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796745</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493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1110815</v>
      </c>
      <c r="CS42" s="634"/>
      <c r="CT42" s="634"/>
      <c r="CU42" s="634"/>
      <c r="CV42" s="634"/>
      <c r="CW42" s="634"/>
      <c r="CX42" s="634"/>
      <c r="CY42" s="635"/>
      <c r="CZ42" s="624">
        <v>6.7</v>
      </c>
      <c r="DA42" s="636"/>
      <c r="DB42" s="636"/>
      <c r="DC42" s="637"/>
      <c r="DD42" s="627">
        <v>78283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24489</v>
      </c>
      <c r="CS43" s="634"/>
      <c r="CT43" s="634"/>
      <c r="CU43" s="634"/>
      <c r="CV43" s="634"/>
      <c r="CW43" s="634"/>
      <c r="CX43" s="634"/>
      <c r="CY43" s="635"/>
      <c r="CZ43" s="624">
        <v>0.1</v>
      </c>
      <c r="DA43" s="636"/>
      <c r="DB43" s="636"/>
      <c r="DC43" s="637"/>
      <c r="DD43" s="627">
        <v>24489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1076715</v>
      </c>
      <c r="CS44" s="622"/>
      <c r="CT44" s="622"/>
      <c r="CU44" s="622"/>
      <c r="CV44" s="622"/>
      <c r="CW44" s="622"/>
      <c r="CX44" s="622"/>
      <c r="CY44" s="623"/>
      <c r="CZ44" s="624">
        <v>6.5</v>
      </c>
      <c r="DA44" s="625"/>
      <c r="DB44" s="625"/>
      <c r="DC44" s="626"/>
      <c r="DD44" s="627">
        <v>78283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336811</v>
      </c>
      <c r="CS45" s="634"/>
      <c r="CT45" s="634"/>
      <c r="CU45" s="634"/>
      <c r="CV45" s="634"/>
      <c r="CW45" s="634"/>
      <c r="CX45" s="634"/>
      <c r="CY45" s="635"/>
      <c r="CZ45" s="624">
        <v>2</v>
      </c>
      <c r="DA45" s="636"/>
      <c r="DB45" s="636"/>
      <c r="DC45" s="637"/>
      <c r="DD45" s="627">
        <v>3445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672487</v>
      </c>
      <c r="CS46" s="622"/>
      <c r="CT46" s="622"/>
      <c r="CU46" s="622"/>
      <c r="CV46" s="622"/>
      <c r="CW46" s="622"/>
      <c r="CX46" s="622"/>
      <c r="CY46" s="623"/>
      <c r="CZ46" s="624">
        <v>4</v>
      </c>
      <c r="DA46" s="625"/>
      <c r="DB46" s="625"/>
      <c r="DC46" s="626"/>
      <c r="DD46" s="627">
        <v>74104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34100</v>
      </c>
      <c r="CS47" s="634"/>
      <c r="CT47" s="634"/>
      <c r="CU47" s="634"/>
      <c r="CV47" s="634"/>
      <c r="CW47" s="634"/>
      <c r="CX47" s="634"/>
      <c r="CY47" s="635"/>
      <c r="CZ47" s="624">
        <v>0.2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16670670</v>
      </c>
      <c r="CS49" s="606"/>
      <c r="CT49" s="606"/>
      <c r="CU49" s="606"/>
      <c r="CV49" s="606"/>
      <c r="CW49" s="606"/>
      <c r="CX49" s="606"/>
      <c r="CY49" s="607"/>
      <c r="CZ49" s="608">
        <v>100</v>
      </c>
      <c r="DA49" s="609"/>
      <c r="DB49" s="609"/>
      <c r="DC49" s="610"/>
      <c r="DD49" s="611">
        <v>9948349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Yvxt2WisIUXglbPYn3nIkdi4AuHlWahtRX5NPCKRpfJPannUG3CsRfSWZI45VzKe68vD6fmxwWMPVRjxnvoZQ==" saltValue="C3q6dsWYZ5yExS0+Mpvs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18058</v>
      </c>
      <c r="R7" s="1103"/>
      <c r="S7" s="1103"/>
      <c r="T7" s="1103"/>
      <c r="U7" s="1103"/>
      <c r="V7" s="1103">
        <v>16671</v>
      </c>
      <c r="W7" s="1103"/>
      <c r="X7" s="1103"/>
      <c r="Y7" s="1103"/>
      <c r="Z7" s="1103"/>
      <c r="AA7" s="1103">
        <v>1387</v>
      </c>
      <c r="AB7" s="1103"/>
      <c r="AC7" s="1103"/>
      <c r="AD7" s="1103"/>
      <c r="AE7" s="1104"/>
      <c r="AF7" s="1105">
        <v>288</v>
      </c>
      <c r="AG7" s="1106"/>
      <c r="AH7" s="1106"/>
      <c r="AI7" s="1106"/>
      <c r="AJ7" s="1107"/>
      <c r="AK7" s="1108" t="s">
        <v>491</v>
      </c>
      <c r="AL7" s="1109"/>
      <c r="AM7" s="1109"/>
      <c r="AN7" s="1109"/>
      <c r="AO7" s="1109"/>
      <c r="AP7" s="1109">
        <v>12470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553</v>
      </c>
      <c r="BS7" s="1099" t="s">
        <v>554</v>
      </c>
      <c r="BT7" s="1100"/>
      <c r="BU7" s="1100"/>
      <c r="BV7" s="1100"/>
      <c r="BW7" s="1100"/>
      <c r="BX7" s="1100"/>
      <c r="BY7" s="1100"/>
      <c r="BZ7" s="1100"/>
      <c r="CA7" s="1100"/>
      <c r="CB7" s="1100"/>
      <c r="CC7" s="1100"/>
      <c r="CD7" s="1100"/>
      <c r="CE7" s="1100"/>
      <c r="CF7" s="1100"/>
      <c r="CG7" s="1112"/>
      <c r="CH7" s="1096">
        <v>-69</v>
      </c>
      <c r="CI7" s="1097"/>
      <c r="CJ7" s="1097"/>
      <c r="CK7" s="1097"/>
      <c r="CL7" s="1098"/>
      <c r="CM7" s="1096">
        <v>40</v>
      </c>
      <c r="CN7" s="1097"/>
      <c r="CO7" s="1097"/>
      <c r="CP7" s="1097"/>
      <c r="CQ7" s="1098"/>
      <c r="CR7" s="1096">
        <v>5</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18058</v>
      </c>
      <c r="R23" s="1061"/>
      <c r="S23" s="1061"/>
      <c r="T23" s="1061"/>
      <c r="U23" s="1061"/>
      <c r="V23" s="1061">
        <v>16671</v>
      </c>
      <c r="W23" s="1061"/>
      <c r="X23" s="1061"/>
      <c r="Y23" s="1061"/>
      <c r="Z23" s="1061"/>
      <c r="AA23" s="1061">
        <v>1387</v>
      </c>
      <c r="AB23" s="1061"/>
      <c r="AC23" s="1061"/>
      <c r="AD23" s="1061"/>
      <c r="AE23" s="1068"/>
      <c r="AF23" s="1069">
        <v>288</v>
      </c>
      <c r="AG23" s="1061"/>
      <c r="AH23" s="1061"/>
      <c r="AI23" s="1061"/>
      <c r="AJ23" s="1070"/>
      <c r="AK23" s="1071"/>
      <c r="AL23" s="1072"/>
      <c r="AM23" s="1072"/>
      <c r="AN23" s="1072"/>
      <c r="AO23" s="1072"/>
      <c r="AP23" s="1061">
        <v>12470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1843</v>
      </c>
      <c r="R28" s="1051"/>
      <c r="S28" s="1051"/>
      <c r="T28" s="1051"/>
      <c r="U28" s="1051"/>
      <c r="V28" s="1051">
        <v>1842</v>
      </c>
      <c r="W28" s="1051"/>
      <c r="X28" s="1051"/>
      <c r="Y28" s="1051"/>
      <c r="Z28" s="1051"/>
      <c r="AA28" s="1051">
        <v>1</v>
      </c>
      <c r="AB28" s="1051"/>
      <c r="AC28" s="1051"/>
      <c r="AD28" s="1051"/>
      <c r="AE28" s="1052"/>
      <c r="AF28" s="1053">
        <v>1</v>
      </c>
      <c r="AG28" s="1051"/>
      <c r="AH28" s="1051"/>
      <c r="AI28" s="1051"/>
      <c r="AJ28" s="1054"/>
      <c r="AK28" s="1042">
        <v>160</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410</v>
      </c>
      <c r="R29" s="1039"/>
      <c r="S29" s="1039"/>
      <c r="T29" s="1039"/>
      <c r="U29" s="1039"/>
      <c r="V29" s="1039">
        <v>409</v>
      </c>
      <c r="W29" s="1039"/>
      <c r="X29" s="1039"/>
      <c r="Y29" s="1039"/>
      <c r="Z29" s="1039"/>
      <c r="AA29" s="1039">
        <v>1</v>
      </c>
      <c r="AB29" s="1039"/>
      <c r="AC29" s="1039"/>
      <c r="AD29" s="1039"/>
      <c r="AE29" s="1040"/>
      <c r="AF29" s="1035">
        <v>1</v>
      </c>
      <c r="AG29" s="1036"/>
      <c r="AH29" s="1036"/>
      <c r="AI29" s="1036"/>
      <c r="AJ29" s="1037"/>
      <c r="AK29" s="980">
        <v>126</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2285</v>
      </c>
      <c r="R30" s="1039"/>
      <c r="S30" s="1039"/>
      <c r="T30" s="1039"/>
      <c r="U30" s="1039"/>
      <c r="V30" s="1039">
        <v>2219</v>
      </c>
      <c r="W30" s="1039"/>
      <c r="X30" s="1039"/>
      <c r="Y30" s="1039"/>
      <c r="Z30" s="1039"/>
      <c r="AA30" s="1039">
        <v>66</v>
      </c>
      <c r="AB30" s="1039"/>
      <c r="AC30" s="1039"/>
      <c r="AD30" s="1039"/>
      <c r="AE30" s="1040"/>
      <c r="AF30" s="1035">
        <v>66</v>
      </c>
      <c r="AG30" s="1036"/>
      <c r="AH30" s="1036"/>
      <c r="AI30" s="1036"/>
      <c r="AJ30" s="1037"/>
      <c r="AK30" s="980">
        <v>357</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615</v>
      </c>
      <c r="R31" s="1039"/>
      <c r="S31" s="1039"/>
      <c r="T31" s="1039"/>
      <c r="U31" s="1039"/>
      <c r="V31" s="1039">
        <v>294</v>
      </c>
      <c r="W31" s="1039"/>
      <c r="X31" s="1039"/>
      <c r="Y31" s="1039"/>
      <c r="Z31" s="1039"/>
      <c r="AA31" s="1039">
        <v>321</v>
      </c>
      <c r="AB31" s="1039"/>
      <c r="AC31" s="1039"/>
      <c r="AD31" s="1039"/>
      <c r="AE31" s="1040"/>
      <c r="AF31" s="1035">
        <v>321</v>
      </c>
      <c r="AG31" s="1036"/>
      <c r="AH31" s="1036"/>
      <c r="AI31" s="1036"/>
      <c r="AJ31" s="1037"/>
      <c r="AK31" s="980">
        <v>63</v>
      </c>
      <c r="AL31" s="971"/>
      <c r="AM31" s="971"/>
      <c r="AN31" s="971"/>
      <c r="AO31" s="971"/>
      <c r="AP31" s="971">
        <v>3354</v>
      </c>
      <c r="AQ31" s="971"/>
      <c r="AR31" s="971"/>
      <c r="AS31" s="971"/>
      <c r="AT31" s="971"/>
      <c r="AU31" s="971" t="s">
        <v>491</v>
      </c>
      <c r="AV31" s="971"/>
      <c r="AW31" s="971"/>
      <c r="AX31" s="971"/>
      <c r="AY31" s="971"/>
      <c r="AZ31" s="1041" t="s">
        <v>491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143</v>
      </c>
      <c r="C32" s="1031"/>
      <c r="D32" s="1031"/>
      <c r="E32" s="1031"/>
      <c r="F32" s="1031"/>
      <c r="G32" s="1031"/>
      <c r="H32" s="1031"/>
      <c r="I32" s="1031"/>
      <c r="J32" s="1031"/>
      <c r="K32" s="1031"/>
      <c r="L32" s="1031"/>
      <c r="M32" s="1031"/>
      <c r="N32" s="1031"/>
      <c r="O32" s="1031"/>
      <c r="P32" s="1032"/>
      <c r="Q32" s="1038">
        <v>790</v>
      </c>
      <c r="R32" s="1039"/>
      <c r="S32" s="1039"/>
      <c r="T32" s="1039"/>
      <c r="U32" s="1039"/>
      <c r="V32" s="1039">
        <v>1410</v>
      </c>
      <c r="W32" s="1039"/>
      <c r="X32" s="1039"/>
      <c r="Y32" s="1039"/>
      <c r="Z32" s="1039"/>
      <c r="AA32" s="1039">
        <v>-620</v>
      </c>
      <c r="AB32" s="1039"/>
      <c r="AC32" s="1039"/>
      <c r="AD32" s="1039"/>
      <c r="AE32" s="1040"/>
      <c r="AF32" s="1035">
        <v>-620</v>
      </c>
      <c r="AG32" s="1036"/>
      <c r="AH32" s="1036"/>
      <c r="AI32" s="1036"/>
      <c r="AJ32" s="1037"/>
      <c r="AK32" s="980">
        <v>1610</v>
      </c>
      <c r="AL32" s="971"/>
      <c r="AM32" s="971"/>
      <c r="AN32" s="971"/>
      <c r="AO32" s="971"/>
      <c r="AP32" s="971">
        <v>3593</v>
      </c>
      <c r="AQ32" s="971"/>
      <c r="AR32" s="971"/>
      <c r="AS32" s="971"/>
      <c r="AT32" s="971"/>
      <c r="AU32" s="971" t="s">
        <v>491</v>
      </c>
      <c r="AV32" s="971"/>
      <c r="AW32" s="971"/>
      <c r="AX32" s="971"/>
      <c r="AY32" s="971"/>
      <c r="AZ32" s="1041">
        <v>16.3</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241</v>
      </c>
      <c r="R33" s="1039"/>
      <c r="S33" s="1039"/>
      <c r="T33" s="1039"/>
      <c r="U33" s="1039"/>
      <c r="V33" s="1039">
        <v>233</v>
      </c>
      <c r="W33" s="1039"/>
      <c r="X33" s="1039"/>
      <c r="Y33" s="1039"/>
      <c r="Z33" s="1039"/>
      <c r="AA33" s="1039">
        <v>8</v>
      </c>
      <c r="AB33" s="1039"/>
      <c r="AC33" s="1039"/>
      <c r="AD33" s="1039"/>
      <c r="AE33" s="1040"/>
      <c r="AF33" s="1035">
        <v>8</v>
      </c>
      <c r="AG33" s="1036"/>
      <c r="AH33" s="1036"/>
      <c r="AI33" s="1036"/>
      <c r="AJ33" s="1037"/>
      <c r="AK33" s="980">
        <v>367</v>
      </c>
      <c r="AL33" s="971"/>
      <c r="AM33" s="971"/>
      <c r="AN33" s="971"/>
      <c r="AO33" s="971"/>
      <c r="AP33" s="971">
        <v>6402</v>
      </c>
      <c r="AQ33" s="971"/>
      <c r="AR33" s="971"/>
      <c r="AS33" s="971"/>
      <c r="AT33" s="971"/>
      <c r="AU33" s="971" t="s">
        <v>491</v>
      </c>
      <c r="AV33" s="971"/>
      <c r="AW33" s="971"/>
      <c r="AX33" s="971"/>
      <c r="AY33" s="971"/>
      <c r="AZ33" s="1041" t="s">
        <v>491</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62</v>
      </c>
      <c r="R34" s="1039"/>
      <c r="S34" s="1039"/>
      <c r="T34" s="1039"/>
      <c r="U34" s="1039"/>
      <c r="V34" s="1039">
        <v>62</v>
      </c>
      <c r="W34" s="1039"/>
      <c r="X34" s="1039"/>
      <c r="Y34" s="1039"/>
      <c r="Z34" s="1039"/>
      <c r="AA34" s="1039" t="s">
        <v>491</v>
      </c>
      <c r="AB34" s="1039"/>
      <c r="AC34" s="1039"/>
      <c r="AD34" s="1039"/>
      <c r="AE34" s="1040"/>
      <c r="AF34" s="1035" t="s">
        <v>122</v>
      </c>
      <c r="AG34" s="1036"/>
      <c r="AH34" s="1036"/>
      <c r="AI34" s="1036"/>
      <c r="AJ34" s="1037"/>
      <c r="AK34" s="980">
        <v>61</v>
      </c>
      <c r="AL34" s="971"/>
      <c r="AM34" s="971"/>
      <c r="AN34" s="971"/>
      <c r="AO34" s="971"/>
      <c r="AP34" s="971">
        <v>476</v>
      </c>
      <c r="AQ34" s="971"/>
      <c r="AR34" s="971"/>
      <c r="AS34" s="971"/>
      <c r="AT34" s="971"/>
      <c r="AU34" s="971" t="s">
        <v>491</v>
      </c>
      <c r="AV34" s="971"/>
      <c r="AW34" s="971"/>
      <c r="AX34" s="971"/>
      <c r="AY34" s="971"/>
      <c r="AZ34" s="1041" t="s">
        <v>491</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t="s">
        <v>491</v>
      </c>
      <c r="R35" s="1039"/>
      <c r="S35" s="1039"/>
      <c r="T35" s="1039"/>
      <c r="U35" s="1039"/>
      <c r="V35" s="1039" t="s">
        <v>491</v>
      </c>
      <c r="W35" s="1039"/>
      <c r="X35" s="1039"/>
      <c r="Y35" s="1039"/>
      <c r="Z35" s="1039"/>
      <c r="AA35" s="1039" t="s">
        <v>491</v>
      </c>
      <c r="AB35" s="1039"/>
      <c r="AC35" s="1039"/>
      <c r="AD35" s="1039"/>
      <c r="AE35" s="1040"/>
      <c r="AF35" s="1035" t="s">
        <v>122</v>
      </c>
      <c r="AG35" s="1036"/>
      <c r="AH35" s="1036"/>
      <c r="AI35" s="1036"/>
      <c r="AJ35" s="1037"/>
      <c r="AK35" s="980" t="s">
        <v>491</v>
      </c>
      <c r="AL35" s="971"/>
      <c r="AM35" s="971"/>
      <c r="AN35" s="971"/>
      <c r="AO35" s="971"/>
      <c r="AP35" s="971" t="s">
        <v>491</v>
      </c>
      <c r="AQ35" s="971"/>
      <c r="AR35" s="971"/>
      <c r="AS35" s="971"/>
      <c r="AT35" s="971"/>
      <c r="AU35" s="971" t="s">
        <v>491</v>
      </c>
      <c r="AV35" s="971"/>
      <c r="AW35" s="971"/>
      <c r="AX35" s="971"/>
      <c r="AY35" s="971"/>
      <c r="AZ35" s="1041" t="s">
        <v>491</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-222</v>
      </c>
      <c r="AG63" s="959"/>
      <c r="AH63" s="959"/>
      <c r="AI63" s="959"/>
      <c r="AJ63" s="1022"/>
      <c r="AK63" s="1023"/>
      <c r="AL63" s="963"/>
      <c r="AM63" s="963"/>
      <c r="AN63" s="963"/>
      <c r="AO63" s="963"/>
      <c r="AP63" s="959">
        <f>SUM(AP28:AT62)</f>
        <v>13825</v>
      </c>
      <c r="AQ63" s="959"/>
      <c r="AR63" s="959"/>
      <c r="AS63" s="959"/>
      <c r="AT63" s="959"/>
      <c r="AU63" s="959" t="s">
        <v>491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991</v>
      </c>
      <c r="R68" s="982"/>
      <c r="S68" s="982"/>
      <c r="T68" s="982"/>
      <c r="U68" s="982"/>
      <c r="V68" s="982">
        <v>978</v>
      </c>
      <c r="W68" s="982"/>
      <c r="X68" s="982"/>
      <c r="Y68" s="982"/>
      <c r="Z68" s="982"/>
      <c r="AA68" s="982">
        <v>13</v>
      </c>
      <c r="AB68" s="982"/>
      <c r="AC68" s="982"/>
      <c r="AD68" s="982"/>
      <c r="AE68" s="982"/>
      <c r="AF68" s="982">
        <v>13</v>
      </c>
      <c r="AG68" s="982"/>
      <c r="AH68" s="982"/>
      <c r="AI68" s="982"/>
      <c r="AJ68" s="982"/>
      <c r="AK68" s="982" t="s">
        <v>491</v>
      </c>
      <c r="AL68" s="982"/>
      <c r="AM68" s="982"/>
      <c r="AN68" s="982"/>
      <c r="AO68" s="982"/>
      <c r="AP68" s="982">
        <v>479</v>
      </c>
      <c r="AQ68" s="982"/>
      <c r="AR68" s="982"/>
      <c r="AS68" s="982"/>
      <c r="AT68" s="982"/>
      <c r="AU68" s="982">
        <v>302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609</v>
      </c>
      <c r="R69" s="971"/>
      <c r="S69" s="971"/>
      <c r="T69" s="971"/>
      <c r="U69" s="971"/>
      <c r="V69" s="971">
        <v>593</v>
      </c>
      <c r="W69" s="971"/>
      <c r="X69" s="971"/>
      <c r="Y69" s="971"/>
      <c r="Z69" s="971"/>
      <c r="AA69" s="971">
        <v>16</v>
      </c>
      <c r="AB69" s="971"/>
      <c r="AC69" s="971"/>
      <c r="AD69" s="971"/>
      <c r="AE69" s="971"/>
      <c r="AF69" s="971">
        <v>16</v>
      </c>
      <c r="AG69" s="971"/>
      <c r="AH69" s="971"/>
      <c r="AI69" s="971"/>
      <c r="AJ69" s="971"/>
      <c r="AK69" s="971" t="s">
        <v>491</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29</v>
      </c>
      <c r="AG88" s="959"/>
      <c r="AH88" s="959"/>
      <c r="AI88" s="959"/>
      <c r="AJ88" s="959"/>
      <c r="AK88" s="963"/>
      <c r="AL88" s="963"/>
      <c r="AM88" s="963"/>
      <c r="AN88" s="963"/>
      <c r="AO88" s="963"/>
      <c r="AP88" s="959">
        <f t="shared" ref="AP88" si="0">SUM(AP68:AT87)</f>
        <v>479</v>
      </c>
      <c r="AQ88" s="959"/>
      <c r="AR88" s="959"/>
      <c r="AS88" s="959"/>
      <c r="AT88" s="959"/>
      <c r="AU88" s="959">
        <f t="shared" ref="AU88" si="1">SUM(AU68:AY87)</f>
        <v>302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5</v>
      </c>
      <c r="CS102" s="953"/>
      <c r="CT102" s="953"/>
      <c r="CU102" s="953"/>
      <c r="CV102" s="954"/>
      <c r="CW102" s="952" t="s">
        <v>491</v>
      </c>
      <c r="CX102" s="953"/>
      <c r="CY102" s="953"/>
      <c r="CZ102" s="953"/>
      <c r="DA102" s="954"/>
      <c r="DB102" s="952" t="s">
        <v>491</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1242515</v>
      </c>
      <c r="AB110" s="889"/>
      <c r="AC110" s="889"/>
      <c r="AD110" s="889"/>
      <c r="AE110" s="890"/>
      <c r="AF110" s="891">
        <v>1240289</v>
      </c>
      <c r="AG110" s="889"/>
      <c r="AH110" s="889"/>
      <c r="AI110" s="889"/>
      <c r="AJ110" s="890"/>
      <c r="AK110" s="891">
        <v>1177358</v>
      </c>
      <c r="AL110" s="889"/>
      <c r="AM110" s="889"/>
      <c r="AN110" s="889"/>
      <c r="AO110" s="890"/>
      <c r="AP110" s="892">
        <v>18.5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12004904</v>
      </c>
      <c r="BR110" s="842"/>
      <c r="BS110" s="842"/>
      <c r="BT110" s="842"/>
      <c r="BU110" s="842"/>
      <c r="BV110" s="842">
        <v>11740267</v>
      </c>
      <c r="BW110" s="842"/>
      <c r="BX110" s="842"/>
      <c r="BY110" s="842"/>
      <c r="BZ110" s="842"/>
      <c r="CA110" s="842">
        <v>12470419</v>
      </c>
      <c r="CB110" s="842"/>
      <c r="CC110" s="842"/>
      <c r="CD110" s="842"/>
      <c r="CE110" s="842"/>
      <c r="CF110" s="866">
        <v>196.1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8289800</v>
      </c>
      <c r="BR112" s="817"/>
      <c r="BS112" s="817"/>
      <c r="BT112" s="817"/>
      <c r="BU112" s="817"/>
      <c r="BV112" s="817">
        <v>8062769</v>
      </c>
      <c r="BW112" s="817"/>
      <c r="BX112" s="817"/>
      <c r="BY112" s="817"/>
      <c r="BZ112" s="817"/>
      <c r="CA112" s="817">
        <v>7976175</v>
      </c>
      <c r="CB112" s="817"/>
      <c r="CC112" s="817"/>
      <c r="CD112" s="817"/>
      <c r="CE112" s="817"/>
      <c r="CF112" s="875">
        <v>125.4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870199</v>
      </c>
      <c r="AB113" s="919"/>
      <c r="AC113" s="919"/>
      <c r="AD113" s="919"/>
      <c r="AE113" s="920"/>
      <c r="AF113" s="921">
        <v>823054</v>
      </c>
      <c r="AG113" s="919"/>
      <c r="AH113" s="919"/>
      <c r="AI113" s="919"/>
      <c r="AJ113" s="920"/>
      <c r="AK113" s="921">
        <v>804535</v>
      </c>
      <c r="AL113" s="919"/>
      <c r="AM113" s="919"/>
      <c r="AN113" s="919"/>
      <c r="AO113" s="920"/>
      <c r="AP113" s="922">
        <v>12.7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483724</v>
      </c>
      <c r="BR113" s="817"/>
      <c r="BS113" s="817"/>
      <c r="BT113" s="817"/>
      <c r="BU113" s="817"/>
      <c r="BV113" s="817">
        <v>392537</v>
      </c>
      <c r="BW113" s="817"/>
      <c r="BX113" s="817"/>
      <c r="BY113" s="817"/>
      <c r="BZ113" s="817"/>
      <c r="CA113" s="817">
        <v>301687</v>
      </c>
      <c r="CB113" s="817"/>
      <c r="CC113" s="817"/>
      <c r="CD113" s="817"/>
      <c r="CE113" s="817"/>
      <c r="CF113" s="875">
        <v>4.7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91232</v>
      </c>
      <c r="AB114" s="780"/>
      <c r="AC114" s="780"/>
      <c r="AD114" s="780"/>
      <c r="AE114" s="781"/>
      <c r="AF114" s="782">
        <v>91251</v>
      </c>
      <c r="AG114" s="780"/>
      <c r="AH114" s="780"/>
      <c r="AI114" s="780"/>
      <c r="AJ114" s="781"/>
      <c r="AK114" s="782">
        <v>91725</v>
      </c>
      <c r="AL114" s="780"/>
      <c r="AM114" s="780"/>
      <c r="AN114" s="780"/>
      <c r="AO114" s="781"/>
      <c r="AP114" s="824">
        <v>1.4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1679400</v>
      </c>
      <c r="BR114" s="817"/>
      <c r="BS114" s="817"/>
      <c r="BT114" s="817"/>
      <c r="BU114" s="817"/>
      <c r="BV114" s="817">
        <v>1798009</v>
      </c>
      <c r="BW114" s="817"/>
      <c r="BX114" s="817"/>
      <c r="BY114" s="817"/>
      <c r="BZ114" s="817"/>
      <c r="CA114" s="817">
        <v>1810555</v>
      </c>
      <c r="CB114" s="817"/>
      <c r="CC114" s="817"/>
      <c r="CD114" s="817"/>
      <c r="CE114" s="817"/>
      <c r="CF114" s="875">
        <v>28.5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v>
      </c>
      <c r="AB115" s="919"/>
      <c r="AC115" s="919"/>
      <c r="AD115" s="919"/>
      <c r="AE115" s="920"/>
      <c r="AF115" s="921">
        <v>5</v>
      </c>
      <c r="AG115" s="919"/>
      <c r="AH115" s="919"/>
      <c r="AI115" s="919"/>
      <c r="AJ115" s="920"/>
      <c r="AK115" s="921">
        <v>3</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2203961</v>
      </c>
      <c r="AB117" s="903"/>
      <c r="AC117" s="903"/>
      <c r="AD117" s="903"/>
      <c r="AE117" s="904"/>
      <c r="AF117" s="905">
        <v>2154599</v>
      </c>
      <c r="AG117" s="903"/>
      <c r="AH117" s="903"/>
      <c r="AI117" s="903"/>
      <c r="AJ117" s="904"/>
      <c r="AK117" s="905">
        <v>2073621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22457828</v>
      </c>
      <c r="BR119" s="845"/>
      <c r="BS119" s="845"/>
      <c r="BT119" s="845"/>
      <c r="BU119" s="845"/>
      <c r="BV119" s="845">
        <v>21993582</v>
      </c>
      <c r="BW119" s="845"/>
      <c r="BX119" s="845"/>
      <c r="BY119" s="845"/>
      <c r="BZ119" s="845"/>
      <c r="CA119" s="845">
        <v>22558836</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5794395</v>
      </c>
      <c r="BR120" s="842"/>
      <c r="BS120" s="842"/>
      <c r="BT120" s="842"/>
      <c r="BU120" s="842"/>
      <c r="BV120" s="842">
        <v>6548516</v>
      </c>
      <c r="BW120" s="842"/>
      <c r="BX120" s="842"/>
      <c r="BY120" s="842"/>
      <c r="BZ120" s="842"/>
      <c r="CA120" s="842">
        <v>6868081</v>
      </c>
      <c r="CB120" s="842"/>
      <c r="CC120" s="842"/>
      <c r="CD120" s="842"/>
      <c r="CE120" s="842"/>
      <c r="CF120" s="866">
        <v>108</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5403331</v>
      </c>
      <c r="DR120" s="842"/>
      <c r="DS120" s="842"/>
      <c r="DT120" s="842"/>
      <c r="DU120" s="842"/>
      <c r="DV120" s="843">
        <v>85</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1920222</v>
      </c>
      <c r="BR121" s="817"/>
      <c r="BS121" s="817"/>
      <c r="BT121" s="817"/>
      <c r="BU121" s="817"/>
      <c r="BV121" s="817">
        <v>2053117</v>
      </c>
      <c r="BW121" s="817"/>
      <c r="BX121" s="817"/>
      <c r="BY121" s="817"/>
      <c r="BZ121" s="817"/>
      <c r="CA121" s="817">
        <v>1982087</v>
      </c>
      <c r="CB121" s="817"/>
      <c r="CC121" s="817"/>
      <c r="CD121" s="817"/>
      <c r="CE121" s="817"/>
      <c r="CF121" s="875">
        <v>31.2</v>
      </c>
      <c r="CG121" s="876"/>
      <c r="CH121" s="876"/>
      <c r="CI121" s="876"/>
      <c r="CJ121" s="876"/>
      <c r="CK121" s="869"/>
      <c r="CL121" s="855"/>
      <c r="CM121" s="855"/>
      <c r="CN121" s="855"/>
      <c r="CO121" s="856"/>
      <c r="CP121" s="835" t="s">
        <v>143</v>
      </c>
      <c r="CQ121" s="836"/>
      <c r="CR121" s="836"/>
      <c r="CS121" s="836"/>
      <c r="CT121" s="836"/>
      <c r="CU121" s="836"/>
      <c r="CV121" s="836"/>
      <c r="CW121" s="836"/>
      <c r="CX121" s="836"/>
      <c r="CY121" s="836"/>
      <c r="CZ121" s="836"/>
      <c r="DA121" s="836"/>
      <c r="DB121" s="836"/>
      <c r="DC121" s="836"/>
      <c r="DD121" s="836"/>
      <c r="DE121" s="836"/>
      <c r="DF121" s="837"/>
      <c r="DG121" s="816">
        <v>2817335</v>
      </c>
      <c r="DH121" s="817"/>
      <c r="DI121" s="817"/>
      <c r="DJ121" s="817"/>
      <c r="DK121" s="817"/>
      <c r="DL121" s="817">
        <v>2399062</v>
      </c>
      <c r="DM121" s="817"/>
      <c r="DN121" s="817"/>
      <c r="DO121" s="817"/>
      <c r="DP121" s="817"/>
      <c r="DQ121" s="817">
        <v>2206294</v>
      </c>
      <c r="DR121" s="817"/>
      <c r="DS121" s="817"/>
      <c r="DT121" s="817"/>
      <c r="DU121" s="817"/>
      <c r="DV121" s="794">
        <v>34.700000000000003</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14432235</v>
      </c>
      <c r="BR122" s="845"/>
      <c r="BS122" s="845"/>
      <c r="BT122" s="845"/>
      <c r="BU122" s="845"/>
      <c r="BV122" s="845">
        <v>14292978</v>
      </c>
      <c r="BW122" s="845"/>
      <c r="BX122" s="845"/>
      <c r="BY122" s="845"/>
      <c r="BZ122" s="845"/>
      <c r="CA122" s="845">
        <v>14042347</v>
      </c>
      <c r="CB122" s="845"/>
      <c r="CC122" s="845"/>
      <c r="CD122" s="845"/>
      <c r="CE122" s="845"/>
      <c r="CF122" s="846">
        <v>220.8</v>
      </c>
      <c r="CG122" s="847"/>
      <c r="CH122" s="847"/>
      <c r="CI122" s="847"/>
      <c r="CJ122" s="847"/>
      <c r="CK122" s="869"/>
      <c r="CL122" s="855"/>
      <c r="CM122" s="855"/>
      <c r="CN122" s="855"/>
      <c r="CO122" s="856"/>
      <c r="CP122" s="835" t="s">
        <v>452</v>
      </c>
      <c r="CQ122" s="836"/>
      <c r="CR122" s="836"/>
      <c r="CS122" s="836"/>
      <c r="CT122" s="836"/>
      <c r="CU122" s="836"/>
      <c r="CV122" s="836"/>
      <c r="CW122" s="836"/>
      <c r="CX122" s="836"/>
      <c r="CY122" s="836"/>
      <c r="CZ122" s="836"/>
      <c r="DA122" s="836"/>
      <c r="DB122" s="836"/>
      <c r="DC122" s="836"/>
      <c r="DD122" s="836"/>
      <c r="DE122" s="836"/>
      <c r="DF122" s="837"/>
      <c r="DG122" s="816">
        <v>241603</v>
      </c>
      <c r="DH122" s="817"/>
      <c r="DI122" s="817"/>
      <c r="DJ122" s="817"/>
      <c r="DK122" s="817"/>
      <c r="DL122" s="817">
        <v>253207</v>
      </c>
      <c r="DM122" s="817"/>
      <c r="DN122" s="817"/>
      <c r="DO122" s="817"/>
      <c r="DP122" s="817"/>
      <c r="DQ122" s="817">
        <v>259226</v>
      </c>
      <c r="DR122" s="817"/>
      <c r="DS122" s="817"/>
      <c r="DT122" s="817"/>
      <c r="DU122" s="817"/>
      <c r="DV122" s="794">
        <v>4.0999999999999996</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22146852</v>
      </c>
      <c r="BR123" s="833"/>
      <c r="BS123" s="833"/>
      <c r="BT123" s="833"/>
      <c r="BU123" s="833"/>
      <c r="BV123" s="833">
        <v>22894611</v>
      </c>
      <c r="BW123" s="833"/>
      <c r="BX123" s="833"/>
      <c r="BY123" s="833"/>
      <c r="BZ123" s="833"/>
      <c r="CA123" s="833">
        <v>22892515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106993</v>
      </c>
      <c r="DH123" s="780"/>
      <c r="DI123" s="780"/>
      <c r="DJ123" s="780"/>
      <c r="DK123" s="781"/>
      <c r="DL123" s="782">
        <v>111314</v>
      </c>
      <c r="DM123" s="780"/>
      <c r="DN123" s="780"/>
      <c r="DO123" s="780"/>
      <c r="DP123" s="781"/>
      <c r="DQ123" s="782">
        <v>107324</v>
      </c>
      <c r="DR123" s="780"/>
      <c r="DS123" s="780"/>
      <c r="DT123" s="780"/>
      <c r="DU123" s="781"/>
      <c r="DV123" s="824">
        <v>1.7</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4.9000000000000004</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5123869</v>
      </c>
      <c r="DH124" s="764"/>
      <c r="DI124" s="764"/>
      <c r="DJ124" s="764"/>
      <c r="DK124" s="765"/>
      <c r="DL124" s="766">
        <v>5299186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15</v>
      </c>
      <c r="AB127" s="780"/>
      <c r="AC127" s="780"/>
      <c r="AD127" s="780"/>
      <c r="AE127" s="781"/>
      <c r="AF127" s="782">
        <v>5</v>
      </c>
      <c r="AG127" s="780"/>
      <c r="AH127" s="780"/>
      <c r="AI127" s="780"/>
      <c r="AJ127" s="781"/>
      <c r="AK127" s="782">
        <v>3</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172968</v>
      </c>
      <c r="AB128" s="801"/>
      <c r="AC128" s="801"/>
      <c r="AD128" s="801"/>
      <c r="AE128" s="802"/>
      <c r="AF128" s="803">
        <v>158444</v>
      </c>
      <c r="AG128" s="801"/>
      <c r="AH128" s="801"/>
      <c r="AI128" s="801"/>
      <c r="AJ128" s="802"/>
      <c r="AK128" s="803">
        <v>161131</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13.82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7691472</v>
      </c>
      <c r="AB129" s="780"/>
      <c r="AC129" s="780"/>
      <c r="AD129" s="780"/>
      <c r="AE129" s="781"/>
      <c r="AF129" s="782">
        <v>7777925</v>
      </c>
      <c r="AG129" s="780"/>
      <c r="AH129" s="780"/>
      <c r="AI129" s="780"/>
      <c r="AJ129" s="781"/>
      <c r="AK129" s="782">
        <v>7733621</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18.82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1408366</v>
      </c>
      <c r="AB130" s="780"/>
      <c r="AC130" s="780"/>
      <c r="AD130" s="780"/>
      <c r="AE130" s="781"/>
      <c r="AF130" s="782">
        <v>1473579</v>
      </c>
      <c r="AG130" s="780"/>
      <c r="AH130" s="780"/>
      <c r="AI130" s="780"/>
      <c r="AJ130" s="781"/>
      <c r="AK130" s="782">
        <v>1374448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6283106</v>
      </c>
      <c r="AB131" s="764"/>
      <c r="AC131" s="764"/>
      <c r="AD131" s="764"/>
      <c r="AE131" s="765"/>
      <c r="AF131" s="766">
        <v>6304346</v>
      </c>
      <c r="AG131" s="764"/>
      <c r="AH131" s="764"/>
      <c r="AI131" s="764"/>
      <c r="AJ131" s="765"/>
      <c r="AK131" s="766">
        <v>6359173</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9.9095420000000001</v>
      </c>
      <c r="AB132" s="745"/>
      <c r="AC132" s="745"/>
      <c r="AD132" s="745"/>
      <c r="AE132" s="746"/>
      <c r="AF132" s="747">
        <v>8.2891390000000005</v>
      </c>
      <c r="AG132" s="745"/>
      <c r="AH132" s="745"/>
      <c r="AI132" s="745"/>
      <c r="AJ132" s="746"/>
      <c r="AK132" s="747">
        <v>8.4608799999999995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9.4</v>
      </c>
      <c r="AB133" s="724"/>
      <c r="AC133" s="724"/>
      <c r="AD133" s="724"/>
      <c r="AE133" s="725"/>
      <c r="AF133" s="723">
        <v>9.1999999999999993</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ViIqI+L97EJB3UKP+7Nb2CFoKHj0tBmMm8oYoEVOMY3jMCZmdT6AT+0W9hXECl5LrSiBi5ajynR9yU5SH0/fw==" saltValue="C1ed2KIEqzLGi6731erX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84TH1naC9u5f95szZUJJbbtaU7LFQN17CKu2vK5+cb36KPPTM6quX/1WdJIwD+A42PLDZUXe1cJ6ufewgLdg==" saltValue="jWdnOqqOc+6H4Blax4Wo1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3dEJz7gQjW3yG/7JKJiwee/ma1Yy6S2xjrxKMYkzLXlvtrnH1qNVUpsI/40xxIQKNVOZN+2rOdUTIvnzg88Hg==" saltValue="rcZ3McqpuGSO8fpzoEso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2010226</v>
      </c>
      <c r="AP9" s="269">
        <v>110640</v>
      </c>
      <c r="AQ9" s="270">
        <v>99044</v>
      </c>
      <c r="AR9" s="271">
        <v>11.7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302042</v>
      </c>
      <c r="AP10" s="272">
        <v>16624</v>
      </c>
      <c r="AQ10" s="273">
        <v>12597</v>
      </c>
      <c r="AR10" s="274">
        <v>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461644</v>
      </c>
      <c r="AP11" s="272">
        <v>25408</v>
      </c>
      <c r="AQ11" s="273">
        <v>1194</v>
      </c>
      <c r="AR11" s="274">
        <v>2028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18</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105783</v>
      </c>
      <c r="AP13" s="272">
        <v>5822</v>
      </c>
      <c r="AQ13" s="273">
        <v>3890</v>
      </c>
      <c r="AR13" s="274">
        <v>49.7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24489</v>
      </c>
      <c r="AP14" s="272">
        <v>1348</v>
      </c>
      <c r="AQ14" s="273">
        <v>1837</v>
      </c>
      <c r="AR14" s="274">
        <v>-26.6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-201302</v>
      </c>
      <c r="AP15" s="272">
        <v>-11079</v>
      </c>
      <c r="AQ15" s="273">
        <v>-6318</v>
      </c>
      <c r="AR15" s="274">
        <v>75.400000000000006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2702882</v>
      </c>
      <c r="AP16" s="272">
        <v>148763</v>
      </c>
      <c r="AQ16" s="273">
        <v>112262</v>
      </c>
      <c r="AR16" s="274">
        <v>32.5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9.91</v>
      </c>
      <c r="AP21" s="286">
        <v>9.26</v>
      </c>
      <c r="AQ21" s="287">
        <v>0.65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95.1</v>
      </c>
      <c r="AP22" s="291">
        <v>97.3</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1177358</v>
      </c>
      <c r="AP32" s="300">
        <v>64800</v>
      </c>
      <c r="AQ32" s="301">
        <v>60713</v>
      </c>
      <c r="AR32" s="302">
        <v>6.7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804535</v>
      </c>
      <c r="AP35" s="300">
        <v>44281</v>
      </c>
      <c r="AQ35" s="301">
        <v>14168</v>
      </c>
      <c r="AR35" s="302">
        <v>212.5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91725</v>
      </c>
      <c r="AP36" s="300">
        <v>5048</v>
      </c>
      <c r="AQ36" s="301">
        <v>2586</v>
      </c>
      <c r="AR36" s="302">
        <v>95.2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3</v>
      </c>
      <c r="AP37" s="300">
        <v>0</v>
      </c>
      <c r="AQ37" s="301">
        <v>189</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8</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-161131</v>
      </c>
      <c r="AP39" s="300">
        <v>-8868</v>
      </c>
      <c r="AQ39" s="301">
        <v>-5399</v>
      </c>
      <c r="AR39" s="302">
        <v>64.3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-1374448</v>
      </c>
      <c r="AP40" s="300">
        <v>-75648</v>
      </c>
      <c r="AQ40" s="301">
        <v>-49527</v>
      </c>
      <c r="AR40" s="302">
        <v>52.7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538042</v>
      </c>
      <c r="AP41" s="300">
        <v>29613</v>
      </c>
      <c r="AQ41" s="301">
        <v>22738</v>
      </c>
      <c r="AR41" s="302">
        <v>30.2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1653808</v>
      </c>
      <c r="AN51" s="322">
        <v>81641</v>
      </c>
      <c r="AO51" s="323">
        <v>62</v>
      </c>
      <c r="AP51" s="324">
        <v>84962</v>
      </c>
      <c r="AQ51" s="325">
        <v>7.2</v>
      </c>
      <c r="AR51" s="326">
        <v>54.8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936655</v>
      </c>
      <c r="AN52" s="330">
        <v>46239</v>
      </c>
      <c r="AO52" s="331">
        <v>77.8</v>
      </c>
      <c r="AP52" s="332">
        <v>42793</v>
      </c>
      <c r="AQ52" s="333">
        <v>2.2000000000000002</v>
      </c>
      <c r="AR52" s="334">
        <v>75.599999999999994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1810544</v>
      </c>
      <c r="AN53" s="322">
        <v>91724</v>
      </c>
      <c r="AO53" s="323">
        <v>12.4</v>
      </c>
      <c r="AP53" s="324">
        <v>71279</v>
      </c>
      <c r="AQ53" s="325">
        <v>-16.100000000000001</v>
      </c>
      <c r="AR53" s="326">
        <v>28.5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529269</v>
      </c>
      <c r="AN54" s="330">
        <v>26813</v>
      </c>
      <c r="AO54" s="331">
        <v>-42</v>
      </c>
      <c r="AP54" s="332">
        <v>36731</v>
      </c>
      <c r="AQ54" s="333">
        <v>-14.2</v>
      </c>
      <c r="AR54" s="334">
        <v>-27.8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1084870</v>
      </c>
      <c r="AN55" s="322">
        <v>56404</v>
      </c>
      <c r="AO55" s="323">
        <v>-38.5</v>
      </c>
      <c r="AP55" s="324">
        <v>74994</v>
      </c>
      <c r="AQ55" s="325">
        <v>5.2</v>
      </c>
      <c r="AR55" s="326">
        <v>-43.7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403889</v>
      </c>
      <c r="AN56" s="330">
        <v>20999</v>
      </c>
      <c r="AO56" s="331">
        <v>-21.7</v>
      </c>
      <c r="AP56" s="332">
        <v>36188</v>
      </c>
      <c r="AQ56" s="333">
        <v>-1.5</v>
      </c>
      <c r="AR56" s="334">
        <v>-20.2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1361179</v>
      </c>
      <c r="AN57" s="322">
        <v>72810</v>
      </c>
      <c r="AO57" s="323">
        <v>29.1</v>
      </c>
      <c r="AP57" s="324">
        <v>71849</v>
      </c>
      <c r="AQ57" s="325">
        <v>-4.2</v>
      </c>
      <c r="AR57" s="326">
        <v>33.299999999999997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575802</v>
      </c>
      <c r="AN58" s="330">
        <v>30800</v>
      </c>
      <c r="AO58" s="331">
        <v>46.7</v>
      </c>
      <c r="AP58" s="332">
        <v>36144</v>
      </c>
      <c r="AQ58" s="333">
        <v>-0.1</v>
      </c>
      <c r="AR58" s="334">
        <v>46.8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1076715</v>
      </c>
      <c r="AN59" s="322">
        <v>59261</v>
      </c>
      <c r="AO59" s="323">
        <v>-18.600000000000001</v>
      </c>
      <c r="AP59" s="324">
        <v>82962</v>
      </c>
      <c r="AQ59" s="325">
        <v>15.5</v>
      </c>
      <c r="AR59" s="326">
        <v>-34.1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672487</v>
      </c>
      <c r="AN60" s="330">
        <v>37013</v>
      </c>
      <c r="AO60" s="331">
        <v>20.2</v>
      </c>
      <c r="AP60" s="332">
        <v>42835</v>
      </c>
      <c r="AQ60" s="333">
        <v>18.5</v>
      </c>
      <c r="AR60" s="334">
        <v>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1397423</v>
      </c>
      <c r="AN61" s="337">
        <v>72368</v>
      </c>
      <c r="AO61" s="338">
        <v>9.3000000000000007</v>
      </c>
      <c r="AP61" s="339">
        <v>77209</v>
      </c>
      <c r="AQ61" s="340">
        <v>1.5</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623620</v>
      </c>
      <c r="AN62" s="330">
        <v>32373</v>
      </c>
      <c r="AO62" s="331">
        <v>16.2</v>
      </c>
      <c r="AP62" s="332">
        <v>38938</v>
      </c>
      <c r="AQ62" s="333">
        <v>1</v>
      </c>
      <c r="AR62" s="334">
        <v>15.2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fBjgJzHyxWg+2br+R9iFId/tNWg+ybTebzRiW9cD7YZdCFGSeY6FmubkkeH3ZhFDKmIXQ/x9AtTLdVFKaC4ug==" saltValue="/jkrArdf3RH8dAYVtAeU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qsbeaQDjivY8VsevdFdOle3aEk+Dg37OLO8vvnSPxnxaboym5JMAPHX1C3qPLlNhQbAjVa8upOSbF4iEEgjrPw==" saltValue="HWua/+1oghh7+p8OyTUX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62q4j1GTYATOBmDFzghAGicDFuUXLx7APUEtX5TC3cPjoUXMSJD+wSQc+FXS+2yIQOWdRpzpWt3o8f9sOTUatg==" saltValue="xVH35OSzQ5NJGcw2zctF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16.149999999999999</v>
      </c>
      <c r="G47" s="12">
        <v>17.399999999999999</v>
      </c>
      <c r="H47" s="12">
        <v>21.94</v>
      </c>
      <c r="I47" s="12">
        <v>24.72</v>
      </c>
      <c r="J47" s="13">
        <v>27.31</v>
      </c>
    </row>
    <row r="48" spans="2:10" ht="57.75" customHeight="1" x14ac:dyDescent="0.15">
      <c r="B48" s="14"/>
      <c r="C48" s="1141" t="s">
        <v>4</v>
      </c>
      <c r="D48" s="1141"/>
      <c r="E48" s="1142"/>
      <c r="F48" s="15">
        <v>3.8</v>
      </c>
      <c r="G48" s="16">
        <v>7.24</v>
      </c>
      <c r="H48" s="16">
        <v>6.11</v>
      </c>
      <c r="I48" s="16">
        <v>7.42</v>
      </c>
      <c r="J48" s="17">
        <v>3.73</v>
      </c>
    </row>
    <row r="49" spans="2:10" ht="57.75" customHeight="1" thickBot="1" x14ac:dyDescent="0.2">
      <c r="B49" s="18"/>
      <c r="C49" s="1143" t="s">
        <v>5</v>
      </c>
      <c r="D49" s="1143"/>
      <c r="E49" s="1144"/>
      <c r="F49" s="19">
        <v>1.89</v>
      </c>
      <c r="G49" s="20">
        <v>5.41</v>
      </c>
      <c r="H49" s="20">
        <v>2.71</v>
      </c>
      <c r="I49" s="20">
        <v>4.4000000000000004</v>
      </c>
      <c r="J49" s="21" t="s">
        <v>534</v>
      </c>
    </row>
    <row r="50" spans="2:10" x14ac:dyDescent="0.15"/>
  </sheetData>
  <sheetProtection algorithmName="SHA-512" hashValue="SOq7ATzcEJxe0WLRYAqD4VQzetGPkyuLG/B4PNx4FqTBg3/E2RAyIqc0PczfL3MKDGAkrKg5xKYBuaN+B/MkKw==" saltValue="YOOqVj2D1/aF7WGN8RSl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