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ds_002576\Downloads\"/>
    </mc:Choice>
  </mc:AlternateContent>
  <bookViews>
    <workbookView xWindow="0" yWindow="0" windowWidth="21570" windowHeight="68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C35" i="10"/>
  <c r="CO34" i="10"/>
  <c r="BW34" i="10"/>
  <c r="BW35" i="10" s="1"/>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<sst xmlns="http://schemas.openxmlformats.org/spreadsheetml/2006/main" count="1069" uniqueCount="560">
  <si>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</si>
  <si>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</si>
  <si>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</si>
  <si>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</si>
  <si>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</si>
  <si>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</si>
  <si>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</si>
  <si>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</si>
  <si>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</si>
  <si>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</si>
  <si>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</si>
  <si>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</si>
  <si>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</si>
  <si>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</si>
  <si>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</si>
  <si>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</si>
  <si>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</si>
  <si>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</si>
  <si>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</si>
  <si>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</si>
  <si>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</si>
  <si>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</si>
  <si>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</si>
  <si>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</si>
  <si>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</si>
  <si>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</si>
  <si>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</si>
  <si>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</si>
  <si>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</si>
  <si>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</si>
  <si>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</si>
  <si>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</si>
  <si>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</si>
  <si>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</si>
  <si>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</si>
  <si>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</si>
  <si>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</si>
  <si>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</si>
  <si>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</si>
  <si>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</si>
  <si>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</si>
  <si>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</si>
  <si>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</si>
  <si>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</si>
  <si>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</si>
  <si>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</si>
  <si>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</si>
  <si>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</si>
  <si>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</si>
  <si>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</si>
  <si>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</si>
  <si>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</si>
  <si>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</si>
  <si>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</si>
  <si>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</si>
  <si>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</si>
  <si>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</si>
  <si>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</si>
  <si>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</si>
  <si>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</si>
  <si>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</si>
  <si>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</si>
  <si>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</si>
  <si>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</si>
  <si>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</si>
  <si>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</si>
  <si>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</si>
  <si>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</si>
  <si>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</si>
  <si>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</si>
  <si>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</si>
  <si>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</si>
  <si>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</si>
  <si>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</si>
  <si>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</si>
  <si>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</si>
  <si>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</si>
  <si>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</si>
  <si>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</si>
  <si>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</si>
  <si>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</si>
  <si>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</si>
  <si>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</si>
  <si>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</si>
  <si>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</si>
  <si>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</si>
  <si>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</si>
  <si>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</si>
  <si>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</si>
  <si>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</si>
  <si>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</si>
  <si>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</si>
  <si>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</si>
  <si>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</si>
  <si>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留萌市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</si>
  <si>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</si>
  <si>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</si>
  <si>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</si>
  <si>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</si>
  <si>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</si>
  <si>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</si>
  <si>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</si>
  <si>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</si>
  <si>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</si>
  <si>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</si>
  <si>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</si>
  <si>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</si>
  <si>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</si>
  <si>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</si>
  <si>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</si>
  <si>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</si>
  <si>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</si>
  <si>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</si>
  <si>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</si>
  <si>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</si>
  <si>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</si>
  <si>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</si>
  <si>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</si>
  <si>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</si>
  <si>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</si>
  <si>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</si>
  <si>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</si>
  <si>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</si>
  <si>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</si>
  <si>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</si>
  <si>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</si>
  <si>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</si>
  <si>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</si>
  <si>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</si>
  <si>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</si>
  <si>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</si>
  <si>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</si>
  <si>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</si>
  <si>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</si>
  <si>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</si>
  <si>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</si>
  <si>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</si>
  <si>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</si>
  <si>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</si>
  <si>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</si>
  <si>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</si>
  <si>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</si>
  <si>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</si>
  <si>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</si>
  <si>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</si>
  <si>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</si>
  <si>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</si>
  <si>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</si>
  <si>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</si>
  <si>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</si>
  <si>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</si>
  <si>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</si>
  <si>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</si>
  <si>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</si>
  <si>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</si>
  <si>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</si>
  <si>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</si>
  <si>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</si>
  <si>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</si>
  <si>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</si>
  <si>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</si>
  <si>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</si>
  <si>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</si>
  <si>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</si>
  <si>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</si>
  <si>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</si>
  <si>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</si>
  <si>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</si>
  <si>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</si>
  <si>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</si>
  <si>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</si>
  <si>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</si>
  <si>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</si>
  <si>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</si>
  <si>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</si>
  <si>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</si>
  <si>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</si>
  <si>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</si>
  <si>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</si>
  <si>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</si>
  <si>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</si>
  <si>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</si>
  <si>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</si>
  <si>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</si>
  <si>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</si>
  <si>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</si>
  <si>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</si>
  <si>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</si>
  <si>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</si>
  <si>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</si>
  <si>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</si>
  <si>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</si>
  <si>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</si>
  <si>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</si>
  <si>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</si>
  <si>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</si>
  <si>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</si>
  <si>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</si>
  <si>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</si>
  <si>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</si>
  <si>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</si>
  <si>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</si>
  <si>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</si>
  <si>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北海道留萌市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</si>
  <si>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</si>
  <si>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</si>
  <si>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</si>
  <si>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</si>
  <si>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</si>
  <si>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</si>
  <si>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</si>
  <si>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</si>
  <si>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</si>
  <si>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</si>
  <si>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</si>
  <si>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</si>
  <si>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</si>
  <si>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</si>
  <si>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</si>
  <si>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</si>
  <si>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</si>
  <si>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</si>
  <si>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</si>
  <si>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</si>
  <si>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</si>
  <si>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</si>
  <si>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</si>
  <si>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</si>
  <si>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</si>
  <si>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</si>
  <si>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</si>
  <si>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</si>
  <si>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</si>
  <si>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</si>
  <si>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</si>
  <si>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</si>
  <si>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</si>
  <si>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</si>
  <si>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</si>
  <si>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</si>
  <si>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</si>
  <si>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</si>
  <si>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</si>
  <si>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</si>
  <si>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</si>
  <si>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</si>
  <si>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</si>
  <si>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</si>
  <si>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</si>
  <si>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</si>
  <si>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</si>
  <si>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</si>
  <si>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</si>
  <si>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</si>
  <si>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</si>
  <si>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</si>
  <si>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</si>
  <si>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</si>
  <si>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</si>
  <si>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</si>
  <si>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</si>
  <si>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</si>
  <si>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</si>
  <si>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</si>
  <si>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</si>
  <si>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</si>
  <si>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</si>
  <si>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</si>
  <si>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</si>
  <si>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</si>
  <si>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</si>
  <si>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</si>
  <si>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</si>
  <si>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</si>
  <si>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</si>
  <si>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</si>
  <si>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</si>
  <si>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</si>
  <si>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</si>
  <si>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</si>
  <si>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</si>
  <si>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</si>
  <si>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</si>
  <si>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</si>
  <si>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</si>
  <si>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</si>
  <si>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</si>
  <si>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</si>
  <si>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</si>
  <si>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</si>
  <si>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</si>
  <si>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</si>
  <si>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</si>
  <si>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</si>
  <si>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</si>
  <si>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</si>
  <si>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</si>
  <si>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</si>
  <si>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</si>
  <si>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</si>
  <si>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</si>
  <si>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</si>
  <si>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</si>
  <si>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</si>
  <si>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</si>
  <si>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</si>
  <si>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</si>
  <si>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</si>
  <si>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</si>
  <si>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</si>
  <si>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</si>
  <si>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</si>
  <si>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</si>
  <si>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</si>
  <si>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</si>
  <si>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</si>
  <si>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</si>
  <si>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</si>
  <si>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</si>
  <si>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</si>
  <si>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</si>
  <si>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</si>
  <si>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</si>
  <si>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</si>
  <si>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</si>
  <si>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</si>
  <si>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</si>
  <si>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</si>
  <si>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</si>
  <si>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</si>
  <si>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</si>
  <si>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港湾整備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</si>
  <si>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</si>
  <si>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</si>
  <si>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</si>
  <si>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</si>
  <si>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</si>
  <si>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</si>
  <si>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</si>
  <si>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</si>
  <si>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</si>
  <si>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</si>
  <si>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</si>
  <si>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</si>
  <si>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</si>
  <si>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</si>
  <si>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</si>
  <si>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</si>
  <si>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</si>
  <si>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</si>
  <si>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</si>
  <si>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</si>
  <si>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</si>
  <si>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</si>
  <si>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北海道留萌市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</si>
  <si>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</si>
  <si>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</si>
  <si>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</si>
  <si>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</si>
  <si>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</si>
  <si>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</si>
  <si>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</si>
  <si>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</si>
  <si>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</si>
  <si>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</si>
  <si>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</si>
  <si>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</si>
  <si>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</si>
  <si>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</si>
  <si>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</si>
  <si>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</si>
  <si>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</si>
  <si>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</si>
  <si>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</si>
  <si>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</si>
  <si>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</si>
  <si>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</si>
  <si>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</si>
  <si>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</si>
  <si>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</si>
  <si>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</si>
  <si>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</si>
  <si>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</si>
  <si>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</si>
  <si>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</si>
  <si>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</si>
  <si>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</si>
  <si>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</si>
  <si>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</si>
  <si>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</si>
  <si>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</si>
  <si>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</si>
  <si>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</si>
  <si>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</si>
  <si>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</si>
  <si>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</si>
  <si>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港湾事業特別会計(臨海除く)</t>
    <phoneticPr fontId="5"/>
  </si>
  <si>
    <t>港湾事業特別会計(臨海)</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</si>
  <si>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</si>
  <si>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</si>
  <si>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</si>
  <si>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</si>
  <si>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</si>
  <si>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</si>
  <si>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</si>
  <si>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</si>
  <si>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</si>
  <si>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</si>
  <si>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</si>
  <si>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</si>
  <si>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</si>
  <si>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</si>
  <si>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</si>
  <si>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</si>
  <si>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</si>
  <si>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</si>
  <si>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</si>
  <si>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</si>
  <si>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</si>
  <si>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</si>
  <si>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</si>
  <si>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</si>
  <si>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</si>
  <si>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</si>
  <si>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</si>
  <si>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</si>
  <si>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</si>
  <si>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</si>
  <si>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</si>
  <si>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</si>
  <si>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</si>
  <si>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</si>
  <si>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</si>
  <si>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</si>
  <si>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</si>
  <si>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</si>
  <si>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</si>
  <si>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</si>
  <si>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</si>
  <si>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</si>
  <si>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</si>
  <si>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</si>
  <si>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</si>
  <si>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</si>
  <si>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</si>
  <si>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</si>
  <si>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</si>
  <si>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</si>
  <si>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</si>
  <si>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</si>
  <si>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</si>
  <si>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</si>
  <si>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港湾事業特別会計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</si>
  <si>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</si>
  <si>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</si>
  <si>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</si>
  <si>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</si>
  <si>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</si>
  <si>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</si>
  <si>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</si>
  <si>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</si>
  <si>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</si>
  <si>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</si>
  <si>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</si>
  <si>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</si>
  <si>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</si>
  <si>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</si>
  <si>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</si>
  <si>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</si>
  <si>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</si>
  <si>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</si>
  <si>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</si>
  <si>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</si>
  <si>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</si>
  <si>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</si>
  <si>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</si>
  <si>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</si>
  <si>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</si>
  <si>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</si>
  <si>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</si>
  <si>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</si>
  <si>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</si>
  <si>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</si>
  <si>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</si>
  <si>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</si>
  <si>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</si>
  <si>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</si>
  <si>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</si>
  <si>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</si>
  <si>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</si>
  <si>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</si>
  <si>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</si>
  <si>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</si>
  <si>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</si>
  <si>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</si>
  <si>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</si>
  <si>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</si>
  <si>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</si>
  <si>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</si>
  <si>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</si>
  <si>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</si>
  <si>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</si>
  <si>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</si>
  <si>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</si>
  <si>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</si>
  <si>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</si>
  <si>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</si>
  <si>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</si>
  <si>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</si>
  <si>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</si>
  <si>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</si>
  <si>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</si>
  <si>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</si>
  <si>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</si>
  <si>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</si>
  <si>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</si>
  <si>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</si>
  <si>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</si>
  <si>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</si>
  <si>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</si>
  <si>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</si>
  <si>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</si>
  <si>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</si>
  <si>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</si>
  <si>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</si>
  <si>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</si>
  <si>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</si>
  <si>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</si>
  <si>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</si>
  <si>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</si>
  <si>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</si>
  <si>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</si>
  <si>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</si>
  <si>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</si>
  <si>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</si>
  <si>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病院事業会計</t>
  </si>
  <si>
    <t>▲ 5.91</t>
  </si>
  <si>
    <t>下水道事業特別会計</t>
  </si>
  <si>
    <t>水道事業会計</t>
  </si>
  <si>
    <t>介護保険事業特別会計</t>
  </si>
  <si>
    <t>国民健康保険事業特別会計</t>
  </si>
  <si>
    <t>後期高齢者医療事業特別会計</t>
  </si>
  <si>
    <t>港湾事業特別会計(臨海除く)</t>
  </si>
  <si>
    <t>その他会計（赤字）</t>
  </si>
  <si>
    <t>その他会計（黒字）</t>
  </si>
  <si>
    <t>R01</t>
    <phoneticPr fontId="5"/>
  </si>
  <si>
    <t>R02</t>
    <phoneticPr fontId="5"/>
  </si>
  <si>
    <t>R03</t>
    <phoneticPr fontId="5"/>
  </si>
  <si>
    <t>R04</t>
    <phoneticPr fontId="5"/>
  </si>
  <si>
    <t>R05</t>
    <phoneticPr fontId="5"/>
  </si>
  <si>
    <t>公共施設整備基金</t>
    <rPh sb="0" eb="8">
      <t>コウキョウシセツセイビキキン</t>
    </rPh>
    <phoneticPr fontId="5"/>
  </si>
  <si>
    <t>留萌市応援基金</t>
    <rPh sb="0" eb="7">
      <t>ルモイシオウエンキキン</t>
    </rPh>
    <phoneticPr fontId="2"/>
  </si>
  <si>
    <t>ＪＲ留萌線代替輸送事業基金</t>
    <rPh sb="2" eb="13">
      <t>ルモイセンダイタイユソウジギョウキキン</t>
    </rPh>
    <phoneticPr fontId="2"/>
  </si>
  <si>
    <t>社会福祉振興基金</t>
    <rPh sb="0" eb="8">
      <t>シャカイフクシシンコウキキン</t>
    </rPh>
    <phoneticPr fontId="2"/>
  </si>
  <si>
    <t>森づくり基金</t>
    <rPh sb="0" eb="1">
      <t>モリ</t>
    </rPh>
    <rPh sb="4" eb="6">
      <t>キキン</t>
    </rPh>
    <phoneticPr fontId="2"/>
  </si>
  <si>
    <t>－</t>
  </si>
  <si>
    <t>留萌南部衛生組合</t>
    <rPh sb="0" eb="8">
      <t>ルモイナンブエイセイクミアイ</t>
    </rPh>
    <phoneticPr fontId="2"/>
  </si>
  <si>
    <t>留萌消防組合</t>
    <rPh sb="0" eb="6">
      <t>ルモイショウボウクミアイ</t>
    </rPh>
    <phoneticPr fontId="2"/>
  </si>
  <si>
    <t>留萌市土地開発公社</t>
  </si>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</sst>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7EB0-4039-879B-B7F8C5CBB4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50406</c:v>
                </c:pt>
                <c:pt idx="1">
                  <c:v>81641</c:v>
                </c:pt>
                <c:pt idx="2">
                  <c:v>91724</c:v>
                </c:pt>
                <c:pt idx="3">
                  <c:v>56404</c:v>
                </c:pt>
                <c:pt idx="4">
                  <c:v>72810</c:v>
                </c:pt>
              </c:numCache>
            </c:numRef>
          </c:val>
          <c:smooth val="0"/>
          <c:extLst>
            <c:ext xmlns:c16="http://schemas.microsoft.com/office/drawing/2014/chart" uri="{C3380CC4-5D6E-409C-BE32-E72D297353CC}">
              <c16:uniqueId val="{00000001-7EB0-4039-879B-B7F8C5CBB4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c:v>
                </c:pt>
                <c:pt idx="1">
                  <c:v>3.8</c:v>
                </c:pt>
                <c:pt idx="2">
                  <c:v>7.24</c:v>
                </c:pt>
                <c:pt idx="3">
                  <c:v>6.11</c:v>
                </c:pt>
                <c:pt idx="4">
                  <c:v>7.42</c:v>
                </c:pt>
              </c:numCache>
            </c:numRef>
          </c:val>
          <c:extLst>
            <c:ext xmlns:c16="http://schemas.microsoft.com/office/drawing/2014/chart" uri="{C3380CC4-5D6E-409C-BE32-E72D297353CC}">
              <c16:uniqueId val="{00000000-CBE3-4477-AB4F-BBDBFB4784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14.55</c:v>
                </c:pt>
                <c:pt idx="1">
                  <c:v>16.149999999999999</c:v>
                </c:pt>
                <c:pt idx="2">
                  <c:v>17.399999999999999</c:v>
                </c:pt>
                <c:pt idx="3">
                  <c:v>21.94</c:v>
                </c:pt>
                <c:pt idx="4">
                  <c:v>24.72</c:v>
                </c:pt>
              </c:numCache>
            </c:numRef>
          </c:val>
          <c:extLst>
            <c:ext xmlns:c16="http://schemas.microsoft.com/office/drawing/2014/chart" uri="{C3380CC4-5D6E-409C-BE32-E72D297353CC}">
              <c16:uniqueId val="{00000001-CBE3-4477-AB4F-BBDBFB4784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2.38</c:v>
                </c:pt>
                <c:pt idx="1">
                  <c:v>1.89</c:v>
                </c:pt>
                <c:pt idx="2">
                  <c:v>5.41</c:v>
                </c:pt>
                <c:pt idx="3">
                  <c:v>2.71</c:v>
                </c:pt>
                <c:pt idx="4">
                  <c:v>4.4000000000000004</c:v>
                </c:pt>
              </c:numCache>
            </c:numRef>
          </c:val>
          <c:smooth val="0"/>
          <c:extLst>
            <c:ext xmlns:c16="http://schemas.microsoft.com/office/drawing/2014/chart" uri="{C3380CC4-5D6E-409C-BE32-E72D297353CC}">
              <c16:uniqueId val="{00000002-CBE3-4477-AB4F-BBDBFB4784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B04-4633-9864-36D2560E18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04-4633-9864-36D2560E18C5}"/>
            </c:ext>
          </c:extLst>
        </c:ser>
        <c:ser>
          <c:idx val="2"/>
          <c:order val="2"/>
          <c:tx>
            <c:strRef>
              <c:f>データシート!$A$29</c:f>
              <c:strCache>
                <c:ptCount val="1"/>
                <c:pt idx="0">
                  <c:v>港湾事業特別会計(臨海除く)</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B04-4633-9864-36D2560E18C5}"/>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FB04-4633-9864-36D2560E18C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c:v>
                </c:pt>
                <c:pt idx="2">
                  <c:v>#N/A</c:v>
                </c:pt>
                <c:pt idx="3">
                  <c:v>0.45</c:v>
                </c:pt>
                <c:pt idx="4">
                  <c:v>#N/A</c:v>
                </c:pt>
                <c:pt idx="5">
                  <c:v>0.32</c:v>
                </c:pt>
                <c:pt idx="6">
                  <c:v>#N/A</c:v>
                </c:pt>
                <c:pt idx="7">
                  <c:v>0.17</c:v>
                </c:pt>
                <c:pt idx="8">
                  <c:v>#N/A</c:v>
                </c:pt>
                <c:pt idx="9">
                  <c:v>0.79</c:v>
                </c:pt>
              </c:numCache>
            </c:numRef>
          </c:val>
          <c:extLst>
            <c:ext xmlns:c16="http://schemas.microsoft.com/office/drawing/2014/chart" uri="{C3380CC4-5D6E-409C-BE32-E72D297353CC}">
              <c16:uniqueId val="{00000004-FB04-4633-9864-36D2560E18C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0.94</c:v>
                </c:pt>
                <c:pt idx="2">
                  <c:v>#N/A</c:v>
                </c:pt>
                <c:pt idx="3">
                  <c:v>0.79</c:v>
                </c:pt>
                <c:pt idx="4">
                  <c:v>#N/A</c:v>
                </c:pt>
                <c:pt idx="5">
                  <c:v>0.98</c:v>
                </c:pt>
                <c:pt idx="6">
                  <c:v>#N/A</c:v>
                </c:pt>
                <c:pt idx="7">
                  <c:v>1.4</c:v>
                </c:pt>
                <c:pt idx="8">
                  <c:v>#N/A</c:v>
                </c:pt>
                <c:pt idx="9">
                  <c:v>1.8</c:v>
                </c:pt>
              </c:numCache>
            </c:numRef>
          </c:val>
          <c:extLst>
            <c:ext xmlns:c16="http://schemas.microsoft.com/office/drawing/2014/chart" uri="{C3380CC4-5D6E-409C-BE32-E72D297353CC}">
              <c16:uniqueId val="{00000005-FB04-4633-9864-36D2560E18C5}"/>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3.61</c:v>
                </c:pt>
                <c:pt idx="2">
                  <c:v>#N/A</c:v>
                </c:pt>
                <c:pt idx="3">
                  <c:v>3.1</c:v>
                </c:pt>
                <c:pt idx="4">
                  <c:v>#N/A</c:v>
                </c:pt>
                <c:pt idx="5">
                  <c:v>2.59</c:v>
                </c:pt>
                <c:pt idx="6">
                  <c:v>#N/A</c:v>
                </c:pt>
                <c:pt idx="7">
                  <c:v>2.37</c:v>
                </c:pt>
                <c:pt idx="8">
                  <c:v>#N/A</c:v>
                </c:pt>
                <c:pt idx="9">
                  <c:v>2.93</c:v>
                </c:pt>
              </c:numCache>
            </c:numRef>
          </c:val>
          <c:extLst>
            <c:ext xmlns:c16="http://schemas.microsoft.com/office/drawing/2014/chart" uri="{C3380CC4-5D6E-409C-BE32-E72D297353CC}">
              <c16:uniqueId val="{00000006-FB04-4633-9864-36D2560E18C5}"/>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3.46</c:v>
                </c:pt>
              </c:numCache>
            </c:numRef>
          </c:val>
          <c:extLst>
            <c:ext xmlns:c16="http://schemas.microsoft.com/office/drawing/2014/chart" uri="{C3380CC4-5D6E-409C-BE32-E72D297353CC}">
              <c16:uniqueId val="{00000007-FB04-4633-9864-36D2560E18C5}"/>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5.91</c:v>
                </c:pt>
                <c:pt idx="1">
                  <c:v>#N/A</c:v>
                </c:pt>
                <c:pt idx="2">
                  <c:v>#N/A</c:v>
                </c:pt>
                <c:pt idx="3">
                  <c:v>4.25</c:v>
                </c:pt>
                <c:pt idx="4">
                  <c:v>#N/A</c:v>
                </c:pt>
                <c:pt idx="5">
                  <c:v>9.41</c:v>
                </c:pt>
                <c:pt idx="6">
                  <c:v>#N/A</c:v>
                </c:pt>
                <c:pt idx="7">
                  <c:v>11.23</c:v>
                </c:pt>
                <c:pt idx="8">
                  <c:v>#N/A</c:v>
                </c:pt>
                <c:pt idx="9">
                  <c:v>4.5599999999999996</c:v>
                </c:pt>
              </c:numCache>
            </c:numRef>
          </c:val>
          <c:extLst>
            <c:ext xmlns:c16="http://schemas.microsoft.com/office/drawing/2014/chart" uri="{C3380CC4-5D6E-409C-BE32-E72D297353CC}">
              <c16:uniqueId val="{00000008-FB04-4633-9864-36D2560E18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3.9</c:v>
                </c:pt>
                <c:pt idx="2">
                  <c:v>#N/A</c:v>
                </c:pt>
                <c:pt idx="3">
                  <c:v>3.8</c:v>
                </c:pt>
                <c:pt idx="4">
                  <c:v>#N/A</c:v>
                </c:pt>
                <c:pt idx="5">
                  <c:v>7.23</c:v>
                </c:pt>
                <c:pt idx="6">
                  <c:v>#N/A</c:v>
                </c:pt>
                <c:pt idx="7">
                  <c:v>6.11</c:v>
                </c:pt>
                <c:pt idx="8">
                  <c:v>#N/A</c:v>
                </c:pt>
                <c:pt idx="9">
                  <c:v>7.42</c:v>
                </c:pt>
              </c:numCache>
            </c:numRef>
          </c:val>
          <c:extLst>
            <c:ext xmlns:c16="http://schemas.microsoft.com/office/drawing/2014/chart" uri="{C3380CC4-5D6E-409C-BE32-E72D297353CC}">
              <c16:uniqueId val="{00000009-FB04-4633-9864-36D2560E18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1633</c:v>
                </c:pt>
                <c:pt idx="5">
                  <c:v>1587</c:v>
                </c:pt>
                <c:pt idx="8">
                  <c:v>1577</c:v>
                </c:pt>
                <c:pt idx="11">
                  <c:v>1582</c:v>
                </c:pt>
                <c:pt idx="14">
                  <c:v>1631</c:v>
                </c:pt>
              </c:numCache>
            </c:numRef>
          </c:val>
          <c:extLst>
            <c:ext xmlns:c16="http://schemas.microsoft.com/office/drawing/2014/chart" uri="{C3380CC4-5D6E-409C-BE32-E72D297353CC}">
              <c16:uniqueId val="{00000000-4046-43F4-9A48-D6D04AA7D8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46-43F4-9A48-D6D04AA7D8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046-43F4-9A48-D6D04AA7D8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92</c:v>
                </c:pt>
                <c:pt idx="3">
                  <c:v>91</c:v>
                </c:pt>
                <c:pt idx="6">
                  <c:v>91</c:v>
                </c:pt>
                <c:pt idx="9">
                  <c:v>91</c:v>
                </c:pt>
                <c:pt idx="12">
                  <c:v>91</c:v>
                </c:pt>
              </c:numCache>
            </c:numRef>
          </c:val>
          <c:extLst>
            <c:ext xmlns:c16="http://schemas.microsoft.com/office/drawing/2014/chart" uri="{C3380CC4-5D6E-409C-BE32-E72D297353CC}">
              <c16:uniqueId val="{00000003-4046-43F4-9A48-D6D04AA7D8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813</c:v>
                </c:pt>
                <c:pt idx="3">
                  <c:v>804</c:v>
                </c:pt>
                <c:pt idx="6">
                  <c:v>838</c:v>
                </c:pt>
                <c:pt idx="9">
                  <c:v>870</c:v>
                </c:pt>
                <c:pt idx="12">
                  <c:v>823</c:v>
                </c:pt>
              </c:numCache>
            </c:numRef>
          </c:val>
          <c:extLst>
            <c:ext xmlns:c16="http://schemas.microsoft.com/office/drawing/2014/chart" uri="{C3380CC4-5D6E-409C-BE32-E72D297353CC}">
              <c16:uniqueId val="{00000004-4046-43F4-9A48-D6D04AA7D8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46-43F4-9A48-D6D04AA7D8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46-43F4-9A48-D6D04AA7D8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1599</c:v>
                </c:pt>
                <c:pt idx="3">
                  <c:v>1248</c:v>
                </c:pt>
                <c:pt idx="6">
                  <c:v>1273</c:v>
                </c:pt>
                <c:pt idx="9">
                  <c:v>1243</c:v>
                </c:pt>
                <c:pt idx="12">
                  <c:v>1240</c:v>
                </c:pt>
              </c:numCache>
            </c:numRef>
          </c:val>
          <c:extLst>
            <c:ext xmlns:c16="http://schemas.microsoft.com/office/drawing/2014/chart" uri="{C3380CC4-5D6E-409C-BE32-E72D297353CC}">
              <c16:uniqueId val="{00000007-4046-43F4-9A48-D6D04AA7D8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871</c:v>
                </c:pt>
                <c:pt idx="2">
                  <c:v>#N/A</c:v>
                </c:pt>
                <c:pt idx="3">
                  <c:v>#N/A</c:v>
                </c:pt>
                <c:pt idx="4">
                  <c:v>556</c:v>
                </c:pt>
                <c:pt idx="5">
                  <c:v>#N/A</c:v>
                </c:pt>
                <c:pt idx="6">
                  <c:v>#N/A</c:v>
                </c:pt>
                <c:pt idx="7">
                  <c:v>625</c:v>
                </c:pt>
                <c:pt idx="8">
                  <c:v>#N/A</c:v>
                </c:pt>
                <c:pt idx="9">
                  <c:v>#N/A</c:v>
                </c:pt>
                <c:pt idx="10">
                  <c:v>622</c:v>
                </c:pt>
                <c:pt idx="11">
                  <c:v>#N/A</c:v>
                </c:pt>
                <c:pt idx="12">
                  <c:v>#N/A</c:v>
                </c:pt>
                <c:pt idx="13">
                  <c:v>523</c:v>
                </c:pt>
                <c:pt idx="14">
                  <c:v>#N/A</c:v>
                </c:pt>
              </c:numCache>
            </c:numRef>
          </c:val>
          <c:smooth val="0"/>
          <c:extLst>
            <c:ext xmlns:c16="http://schemas.microsoft.com/office/drawing/2014/chart" uri="{C3380CC4-5D6E-409C-BE32-E72D297353CC}">
              <c16:uniqueId val="{00000008-4046-43F4-9A48-D6D04AA7D8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15363</c:v>
                </c:pt>
                <c:pt idx="5">
                  <c:v>15324</c:v>
                </c:pt>
                <c:pt idx="8">
                  <c:v>14965</c:v>
                </c:pt>
                <c:pt idx="11">
                  <c:v>14432</c:v>
                </c:pt>
                <c:pt idx="14">
                  <c:v>14293</c:v>
                </c:pt>
              </c:numCache>
            </c:numRef>
          </c:val>
          <c:extLst>
            <c:ext xmlns:c16="http://schemas.microsoft.com/office/drawing/2014/chart" uri="{C3380CC4-5D6E-409C-BE32-E72D297353CC}">
              <c16:uniqueId val="{00000000-2D1C-45F5-AC6A-A52464657C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2090</c:v>
                </c:pt>
                <c:pt idx="5">
                  <c:v>2058</c:v>
                </c:pt>
                <c:pt idx="8">
                  <c:v>2013</c:v>
                </c:pt>
                <c:pt idx="11">
                  <c:v>1920</c:v>
                </c:pt>
                <c:pt idx="14">
                  <c:v>2053</c:v>
                </c:pt>
              </c:numCache>
            </c:numRef>
          </c:val>
          <c:extLst>
            <c:ext xmlns:c16="http://schemas.microsoft.com/office/drawing/2014/chart" uri="{C3380CC4-5D6E-409C-BE32-E72D297353CC}">
              <c16:uniqueId val="{00000001-2D1C-45F5-AC6A-A52464657C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2669</c:v>
                </c:pt>
                <c:pt idx="5">
                  <c:v>3492</c:v>
                </c:pt>
                <c:pt idx="8">
                  <c:v>4387</c:v>
                </c:pt>
                <c:pt idx="11">
                  <c:v>5794</c:v>
                </c:pt>
                <c:pt idx="14">
                  <c:v>6549</c:v>
                </c:pt>
              </c:numCache>
            </c:numRef>
          </c:val>
          <c:extLst>
            <c:ext xmlns:c16="http://schemas.microsoft.com/office/drawing/2014/chart" uri="{C3380CC4-5D6E-409C-BE32-E72D297353CC}">
              <c16:uniqueId val="{00000002-2D1C-45F5-AC6A-A52464657C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1C-45F5-AC6A-A52464657C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1C-45F5-AC6A-A52464657C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194</c:v>
                </c:pt>
                <c:pt idx="3">
                  <c:v>144</c:v>
                </c:pt>
                <c:pt idx="6">
                  <c:v>56</c:v>
                </c:pt>
                <c:pt idx="9">
                  <c:v>0</c:v>
                </c:pt>
                <c:pt idx="12">
                  <c:v>0</c:v>
                </c:pt>
              </c:numCache>
            </c:numRef>
          </c:val>
          <c:extLst>
            <c:ext xmlns:c16="http://schemas.microsoft.com/office/drawing/2014/chart" uri="{C3380CC4-5D6E-409C-BE32-E72D297353CC}">
              <c16:uniqueId val="{00000005-2D1C-45F5-AC6A-A52464657C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1784</c:v>
                </c:pt>
                <c:pt idx="3">
                  <c:v>1781</c:v>
                </c:pt>
                <c:pt idx="6">
                  <c:v>1668</c:v>
                </c:pt>
                <c:pt idx="9">
                  <c:v>1679</c:v>
                </c:pt>
                <c:pt idx="12">
                  <c:v>1798</c:v>
                </c:pt>
              </c:numCache>
            </c:numRef>
          </c:val>
          <c:extLst>
            <c:ext xmlns:c16="http://schemas.microsoft.com/office/drawing/2014/chart" uri="{C3380CC4-5D6E-409C-BE32-E72D297353CC}">
              <c16:uniqueId val="{00000006-2D1C-45F5-AC6A-A52464657C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757</c:v>
                </c:pt>
                <c:pt idx="3">
                  <c:v>666</c:v>
                </c:pt>
                <c:pt idx="6">
                  <c:v>575</c:v>
                </c:pt>
                <c:pt idx="9">
                  <c:v>484</c:v>
                </c:pt>
                <c:pt idx="12">
                  <c:v>393</c:v>
                </c:pt>
              </c:numCache>
            </c:numRef>
          </c:val>
          <c:extLst>
            <c:ext xmlns:c16="http://schemas.microsoft.com/office/drawing/2014/chart" uri="{C3380CC4-5D6E-409C-BE32-E72D297353CC}">
              <c16:uniqueId val="{00000007-2D1C-45F5-AC6A-A52464657C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9848</c:v>
                </c:pt>
                <c:pt idx="3">
                  <c:v>9390</c:v>
                </c:pt>
                <c:pt idx="6">
                  <c:v>8940</c:v>
                </c:pt>
                <c:pt idx="9">
                  <c:v>8290</c:v>
                </c:pt>
                <c:pt idx="12">
                  <c:v>8063</c:v>
                </c:pt>
              </c:numCache>
            </c:numRef>
          </c:val>
          <c:extLst>
            <c:ext xmlns:c16="http://schemas.microsoft.com/office/drawing/2014/chart" uri="{C3380CC4-5D6E-409C-BE32-E72D297353CC}">
              <c16:uniqueId val="{00000008-2D1C-45F5-AC6A-A52464657C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D1C-45F5-AC6A-A52464657C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12080</c:v>
                </c:pt>
                <c:pt idx="3">
                  <c:v>12392</c:v>
                </c:pt>
                <c:pt idx="6">
                  <c:v>12404</c:v>
                </c:pt>
                <c:pt idx="9">
                  <c:v>12005</c:v>
                </c:pt>
                <c:pt idx="12">
                  <c:v>11740</c:v>
                </c:pt>
              </c:numCache>
            </c:numRef>
          </c:val>
          <c:extLst>
            <c:ext xmlns:c16="http://schemas.microsoft.com/office/drawing/2014/chart" uri="{C3380CC4-5D6E-409C-BE32-E72D297353CC}">
              <c16:uniqueId val="{0000000A-2D1C-45F5-AC6A-A52464657C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4542</c:v>
                </c:pt>
                <c:pt idx="2">
                  <c:v>#N/A</c:v>
                </c:pt>
                <c:pt idx="3">
                  <c:v>#N/A</c:v>
                </c:pt>
                <c:pt idx="4">
                  <c:v>3499</c:v>
                </c:pt>
                <c:pt idx="5">
                  <c:v>#N/A</c:v>
                </c:pt>
                <c:pt idx="6">
                  <c:v>#N/A</c:v>
                </c:pt>
                <c:pt idx="7">
                  <c:v>2278</c:v>
                </c:pt>
                <c:pt idx="8">
                  <c:v>#N/A</c:v>
                </c:pt>
                <c:pt idx="9">
                  <c:v>#N/A</c:v>
                </c:pt>
                <c:pt idx="10">
                  <c:v>311</c:v>
                </c:pt>
                <c:pt idx="11">
                  <c:v>#N/A</c:v>
                </c:pt>
                <c:pt idx="12">
                  <c:v>#N/A</c:v>
                </c:pt>
                <c:pt idx="13">
                  <c:v>0</c:v>
                </c:pt>
                <c:pt idx="14">
                  <c:v>#N/A</c:v>
                </c:pt>
              </c:numCache>
            </c:numRef>
          </c:val>
          <c:smooth val="0"/>
          <c:extLst>
            <c:ext xmlns:c16="http://schemas.microsoft.com/office/drawing/2014/chart" uri="{C3380CC4-5D6E-409C-BE32-E72D297353CC}">
              <c16:uniqueId val="{0000000B-2D1C-45F5-AC6A-A52464657C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1376</c:v>
                </c:pt>
                <c:pt idx="1">
                  <c:v>1688</c:v>
                </c:pt>
                <c:pt idx="2">
                  <c:v>1923</c:v>
                </c:pt>
              </c:numCache>
            </c:numRef>
          </c:val>
          <c:extLst>
            <c:ext xmlns:c16="http://schemas.microsoft.com/office/drawing/2014/chart" uri="{C3380CC4-5D6E-409C-BE32-E72D297353CC}">
              <c16:uniqueId val="{00000000-3DEC-4269-8732-7E0C5E4D51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34</c:v>
                </c:pt>
                <c:pt idx="1">
                  <c:v>100</c:v>
                </c:pt>
                <c:pt idx="2">
                  <c:v>130</c:v>
                </c:pt>
              </c:numCache>
            </c:numRef>
          </c:val>
          <c:extLst>
            <c:ext xmlns:c16="http://schemas.microsoft.com/office/drawing/2014/chart" uri="{C3380CC4-5D6E-409C-BE32-E72D297353CC}">
              <c16:uniqueId val="{00000001-3DEC-4269-8732-7E0C5E4D51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2647</c:v>
                </c:pt>
                <c:pt idx="1">
                  <c:v>3621</c:v>
                </c:pt>
                <c:pt idx="2">
                  <c:v>4087</c:v>
                </c:pt>
              </c:numCache>
            </c:numRef>
          </c:val>
          <c:extLst>
            <c:ext xmlns:c16="http://schemas.microsoft.com/office/drawing/2014/chart" uri="{C3380CC4-5D6E-409C-BE32-E72D297353CC}">
              <c16:uniqueId val="{00000002-3DEC-4269-8732-7E0C5E4D51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18,695
18,511
297.81
17,295,185
16,717,891
577,141
7,777,925
11,740,267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燃料・電気料高騰の影響や特別会計や一部事務組合への繰り出しなどの歳出の増加に対し、市税等の歳入増加が追い付かず、類似団体平均と比較して下回っている。　　</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引き続き、第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期留萌市中期財政計画に基づく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つの財政規律を守りながら、健全で持続可能な財政運営に取り組むこととしている。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111578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94343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94343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94343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側では地方交付税が再算定により増加したものの市税及び臨時財政対策債等が減少したことにより概ね前年度と同水準であったが、歳出側では、人事院勧告に伴う人件費の増加、燃料・電気料高騰の影響に伴う物件費の増加に加え、南部衛生組合負担金や下水道事業特別会計繰出金などの増加の影響をうけ、前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ポイント悪化類似団体との平均水準を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ポイント上回ることとなった。</a:t>
          </a:r>
        </a:p>
        <a:p>
          <a:r>
            <a:rPr kumimoji="1" lang="ja-JP" altLang="en-US" sz="1300">
              <a:latin typeface="ＭＳ Ｐゴシック" panose="020B0600070205080204" pitchFamily="50" charset="-128"/>
              <a:ea typeface="ＭＳ Ｐゴシック" panose="020B0600070205080204" pitchFamily="50" charset="-128"/>
            </a:rPr>
            <a:t>　今後も、社会保障費の増加や市税の減少などにより、財政の硬直化が懸念されるため、更なる経常経費の抑制に努めていく。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160274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7435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62</xdr:row>
      <xdr:rowOff>44450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8265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62</xdr:row>
      <xdr:rowOff>145796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8265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63</xdr:row>
      <xdr:rowOff>75692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7569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81551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159783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人件費において定年延長の影響により退職手当が減少しているものの、物件費においては、燃料、電気料をはじめとする物価高騰の影響や施設修繕の増加などにより、前年度と比較すると</a:t>
          </a:r>
          <a:r>
            <a:rPr kumimoji="1" lang="en-US" altLang="ja-JP" sz="1300">
              <a:latin typeface="ＭＳ Ｐゴシック" panose="020B0600070205080204" pitchFamily="50" charset="-128"/>
              <a:ea typeface="ＭＳ Ｐゴシック" panose="020B0600070205080204" pitchFamily="50" charset="-128"/>
            </a:rPr>
            <a:t>17,694</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今後も、定員適正化計画に基づき職員数を管理しながら、経常経費を中心とした支出の抑制に努めていく。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154829</xdr:rowOff>
    </xdr:from>
    <xdr:to>
      <xdr:col>23</xdr:col>
      <xdr:colOff>133350</xdr:colOff>
      <xdr:row>83</xdr:row>
      <xdr:rowOff>77969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13729"/>
          <a:ext cx="8382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93835</xdr:rowOff>
    </xdr:from>
    <xdr:to>
      <xdr:col>19</xdr:col>
      <xdr:colOff>133350</xdr:colOff>
      <xdr:row>82</xdr:row>
      <xdr:rowOff>154829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52735"/>
          <a:ext cx="889000" cy="6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19507</xdr:rowOff>
    </xdr:from>
    <xdr:to>
      <xdr:col>15</xdr:col>
      <xdr:colOff>82550</xdr:colOff>
      <xdr:row>82</xdr:row>
      <xdr:rowOff>93835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78407"/>
          <a:ext cx="889000" cy="7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90359</xdr:rowOff>
    </xdr:from>
    <xdr:to>
      <xdr:col>11</xdr:col>
      <xdr:colOff>31750</xdr:colOff>
      <xdr:row>82</xdr:row>
      <xdr:rowOff>19507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77809"/>
          <a:ext cx="889000" cy="10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27723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125196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27169</xdr:rowOff>
    </xdr:from>
    <xdr:to>
      <xdr:col>23</xdr:col>
      <xdr:colOff>184150</xdr:colOff>
      <xdr:row>83</xdr:row>
      <xdr:rowOff>128769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170696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104029</xdr:rowOff>
    </xdr:from>
    <xdr:to>
      <xdr:col>19</xdr:col>
      <xdr:colOff>184150</xdr:colOff>
      <xdr:row>83</xdr:row>
      <xdr:rowOff>34179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18956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49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43035</xdr:rowOff>
    </xdr:from>
    <xdr:to>
      <xdr:col>15</xdr:col>
      <xdr:colOff>133350</xdr:colOff>
      <xdr:row>82</xdr:row>
      <xdr:rowOff>144635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129412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8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140157</xdr:rowOff>
    </xdr:from>
    <xdr:to>
      <xdr:col>11</xdr:col>
      <xdr:colOff>82550</xdr:colOff>
      <xdr:row>82</xdr:row>
      <xdr:rowOff>70307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55084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1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39559</xdr:rowOff>
    </xdr:from>
    <xdr:to>
      <xdr:col>7</xdr:col>
      <xdr:colOff>31750</xdr:colOff>
      <xdr:row>81</xdr:row>
      <xdr:rowOff>141159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2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125936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給与制度については国公準拠を基本としているが、給与構造の違いなどにより、全国と比較して低い水準となっている。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29029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00175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157134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1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97064</xdr:rowOff>
    </xdr:from>
    <xdr:to>
      <xdr:col>77</xdr:col>
      <xdr:colOff>44450</xdr:colOff>
      <xdr:row>81</xdr:row>
      <xdr:rowOff>114300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39845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97064</xdr:rowOff>
    </xdr:from>
    <xdr:to>
      <xdr:col>72</xdr:col>
      <xdr:colOff>203200</xdr:colOff>
      <xdr:row>82</xdr:row>
      <xdr:rowOff>29029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39845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82</xdr:row>
      <xdr:rowOff>29029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38811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151691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149679</xdr:rowOff>
    </xdr:from>
    <xdr:to>
      <xdr:col>81</xdr:col>
      <xdr:colOff>95250</xdr:colOff>
      <xdr:row>82</xdr:row>
      <xdr:rowOff>79829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166206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46264</xdr:rowOff>
    </xdr:from>
    <xdr:to>
      <xdr:col>73</xdr:col>
      <xdr:colOff>44450</xdr:colOff>
      <xdr:row>81</xdr:row>
      <xdr:rowOff>147864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158041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149679</xdr:rowOff>
    </xdr:from>
    <xdr:to>
      <xdr:col>68</xdr:col>
      <xdr:colOff>203200</xdr:colOff>
      <xdr:row>82</xdr:row>
      <xdr:rowOff>79829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90006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令和元年度からの第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次定員適正化計画に基づき、今後も適正な職員数の確保に努めていく。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69638</xdr:rowOff>
    </xdr:from>
    <xdr:to>
      <xdr:col>81</xdr:col>
      <xdr:colOff>44450</xdr:colOff>
      <xdr:row>60</xdr:row>
      <xdr:rowOff>86530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56638"/>
          <a:ext cx="8382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62399</xdr:rowOff>
    </xdr:from>
    <xdr:to>
      <xdr:col>77</xdr:col>
      <xdr:colOff>44450</xdr:colOff>
      <xdr:row>60</xdr:row>
      <xdr:rowOff>69638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4939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53149</xdr:rowOff>
    </xdr:from>
    <xdr:to>
      <xdr:col>72</xdr:col>
      <xdr:colOff>203200</xdr:colOff>
      <xdr:row>60</xdr:row>
      <xdr:rowOff>62399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40149"/>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47117</xdr:rowOff>
    </xdr:from>
    <xdr:to>
      <xdr:col>68</xdr:col>
      <xdr:colOff>152400</xdr:colOff>
      <xdr:row>60</xdr:row>
      <xdr:rowOff>53149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3411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125726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115671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35730</xdr:rowOff>
    </xdr:from>
    <xdr:to>
      <xdr:col>81</xdr:col>
      <xdr:colOff>95250</xdr:colOff>
      <xdr:row>60</xdr:row>
      <xdr:rowOff>137330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7807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9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18838</xdr:rowOff>
    </xdr:from>
    <xdr:to>
      <xdr:col>77</xdr:col>
      <xdr:colOff>95250</xdr:colOff>
      <xdr:row>60</xdr:row>
      <xdr:rowOff>120438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130615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11599</xdr:rowOff>
    </xdr:from>
    <xdr:to>
      <xdr:col>73</xdr:col>
      <xdr:colOff>44450</xdr:colOff>
      <xdr:row>60</xdr:row>
      <xdr:rowOff>113199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123376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6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2349</xdr:rowOff>
    </xdr:from>
    <xdr:to>
      <xdr:col>68</xdr:col>
      <xdr:colOff>203200</xdr:colOff>
      <xdr:row>60</xdr:row>
      <xdr:rowOff>103949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8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114126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5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167767</xdr:rowOff>
    </xdr:from>
    <xdr:to>
      <xdr:col>64</xdr:col>
      <xdr:colOff>152400</xdr:colOff>
      <xdr:row>60</xdr:row>
      <xdr:rowOff>97917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108094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5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期中期財政計画に基づいた地方債の発行を進めてきたことから元利償還金が減少し、前年度より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ポイント良化したが、類似団体平均と比較して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ポイント回上回っている。</a:t>
          </a:r>
        </a:p>
        <a:p>
          <a:r>
            <a:rPr kumimoji="1" lang="ja-JP" altLang="en-US" sz="1300">
              <a:latin typeface="ＭＳ Ｐゴシック" panose="020B0600070205080204" pitchFamily="50" charset="-128"/>
              <a:ea typeface="ＭＳ Ｐゴシック" panose="020B0600070205080204" pitchFamily="50" charset="-128"/>
            </a:rPr>
            <a:t>　類似団体平均との差は解消してきており、引き続き、第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期留萌市中期財政計画に基づいた財政運営を進め、比率の改善に努めていく。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150888</xdr:rowOff>
    </xdr:from>
    <xdr:to>
      <xdr:col>81</xdr:col>
      <xdr:colOff>44450</xdr:colOff>
      <xdr:row>42</xdr:row>
      <xdr:rowOff>2419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1803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2419</xdr:rowOff>
    </xdr:from>
    <xdr:to>
      <xdr:col>77</xdr:col>
      <xdr:colOff>44450</xdr:colOff>
      <xdr:row>43</xdr:row>
      <xdr:rowOff>3326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20331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3326</xdr:rowOff>
    </xdr:from>
    <xdr:to>
      <xdr:col>72</xdr:col>
      <xdr:colOff>203200</xdr:colOff>
      <xdr:row>44</xdr:row>
      <xdr:rowOff>15724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375676"/>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15724</xdr:rowOff>
    </xdr:from>
    <xdr:to>
      <xdr:col>68</xdr:col>
      <xdr:colOff>152400</xdr:colOff>
      <xdr:row>45</xdr:row>
      <xdr:rowOff>51102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559524"/>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100088</xdr:rowOff>
    </xdr:from>
    <xdr:to>
      <xdr:col>81</xdr:col>
      <xdr:colOff>95250</xdr:colOff>
      <xdr:row>42</xdr:row>
      <xdr:rowOff>30238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72165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10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123069</xdr:rowOff>
    </xdr:from>
    <xdr:to>
      <xdr:col>77</xdr:col>
      <xdr:colOff>95250</xdr:colOff>
      <xdr:row>42</xdr:row>
      <xdr:rowOff>53219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37996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123976</xdr:rowOff>
    </xdr:from>
    <xdr:to>
      <xdr:col>73</xdr:col>
      <xdr:colOff>44450</xdr:colOff>
      <xdr:row>43</xdr:row>
      <xdr:rowOff>54126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38903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136374</xdr:rowOff>
    </xdr:from>
    <xdr:to>
      <xdr:col>68</xdr:col>
      <xdr:colOff>203200</xdr:colOff>
      <xdr:row>44</xdr:row>
      <xdr:rowOff>66524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51301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302</xdr:rowOff>
    </xdr:from>
    <xdr:to>
      <xdr:col>64</xdr:col>
      <xdr:colOff>152400</xdr:colOff>
      <xdr:row>45</xdr:row>
      <xdr:rowOff>101902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86679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やふるさと納税の増加に伴う留萌市応援基金及びＪＲ留萌線の廃線に伴う鉄道施設撤去費用や代替輸送に関する負担金の公共施設整備基金への積み立てにより充当可能基金が大きく増加し、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ポイントを下回る結果となった。</a:t>
          </a:r>
        </a:p>
        <a:p>
          <a:r>
            <a:rPr kumimoji="1" lang="ja-JP" altLang="en-US" sz="1300">
              <a:latin typeface="ＭＳ Ｐゴシック" panose="020B0600070205080204" pitchFamily="50" charset="-128"/>
              <a:ea typeface="ＭＳ Ｐゴシック" panose="020B0600070205080204" pitchFamily="50" charset="-128"/>
            </a:rPr>
            <a:t>　引き続き、第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期留萌市中期財政計画に基づいた財政運営を進めていく。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140668</xdr:rowOff>
    </xdr:from>
    <xdr:to>
      <xdr:col>77</xdr:col>
      <xdr:colOff>44450</xdr:colOff>
      <xdr:row>15</xdr:row>
      <xdr:rowOff>143631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369518"/>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143631</xdr:rowOff>
    </xdr:from>
    <xdr:to>
      <xdr:col>72</xdr:col>
      <xdr:colOff>203200</xdr:colOff>
      <xdr:row>17</xdr:row>
      <xdr:rowOff>45478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715381"/>
          <a:ext cx="8890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45478</xdr:rowOff>
    </xdr:from>
    <xdr:to>
      <xdr:col>68</xdr:col>
      <xdr:colOff>152400</xdr:colOff>
      <xdr:row>18</xdr:row>
      <xdr:rowOff>85453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960128"/>
          <a:ext cx="889000" cy="21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89868</xdr:rowOff>
    </xdr:from>
    <xdr:to>
      <xdr:col>77</xdr:col>
      <xdr:colOff>95250</xdr:colOff>
      <xdr:row>14</xdr:row>
      <xdr:rowOff>20018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3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30195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08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92831</xdr:rowOff>
    </xdr:from>
    <xdr:to>
      <xdr:col>73</xdr:col>
      <xdr:colOff>44450</xdr:colOff>
      <xdr:row>16</xdr:row>
      <xdr:rowOff>22981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6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7758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75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166128</xdr:rowOff>
    </xdr:from>
    <xdr:to>
      <xdr:col>68</xdr:col>
      <xdr:colOff>203200</xdr:colOff>
      <xdr:row>17</xdr:row>
      <xdr:rowOff>96278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81055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9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34653</xdr:rowOff>
    </xdr:from>
    <xdr:to>
      <xdr:col>64</xdr:col>
      <xdr:colOff>152400</xdr:colOff>
      <xdr:row>18</xdr:row>
      <xdr:rowOff>136253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1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121030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20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18,695
18,511
297.81
17,295,185
16,717,891
577,141
7,777,925
11,740,267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次定員適正化計画に基づき、適正な職員数の確保に努めているものの、技術職の確保に苦慮していることや給与構造の違いなどにより、類似団体平均・北海道平均・全国平均を下回っている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35</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797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797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35</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36</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28194</xdr:rowOff>
    </xdr:from>
    <xdr:to>
      <xdr:col>20</xdr:col>
      <xdr:colOff>38100</xdr:colOff>
      <xdr:row>35</xdr:row>
      <xdr:rowOff>129794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139971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115062</xdr:rowOff>
    </xdr:from>
    <xdr:to>
      <xdr:col>11</xdr:col>
      <xdr:colOff>60325</xdr:colOff>
      <xdr:row>36</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55389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中期財政計画に基づき、物件費の抑制に努めているが、燃料・電気料の高騰の影響により、前年度と比較して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なお、老朽化施設の修繕等の増加が見込まれることから、引き続き、経常経費の抑制に努めていく。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15</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9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123190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18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16</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64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類似団体と比較すると、扶助費に係る経常収支比率に占める割合は少ない状況にある。　　</a:t>
          </a:r>
        </a:p>
        <a:p>
          <a:r>
            <a:rPr kumimoji="1" lang="ja-JP" altLang="en-US" sz="1300">
              <a:latin typeface="ＭＳ Ｐゴシック" panose="020B0600070205080204" pitchFamily="50" charset="-128"/>
              <a:ea typeface="ＭＳ Ｐゴシック" panose="020B0600070205080204" pitchFamily="50" charset="-128"/>
            </a:rPr>
            <a:t>　今後は、少子高齢化に伴う老人世帯の増加などの要因はあるが、人口減少や就労移行などによる生活保護扶助費の減も見込まれ、扶助費全体としては推移は横ばいとなることが見込まれる。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42635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615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55</xdr:row>
      <xdr:rowOff>42635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07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54</xdr:row>
      <xdr:rowOff>170543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07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97065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28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97972</xdr:rowOff>
    </xdr:from>
    <xdr:to>
      <xdr:col>15</xdr:col>
      <xdr:colOff>149225</xdr:colOff>
      <xdr:row>55</xdr:row>
      <xdr:rowOff>28122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港湾事業特別会計を有していることや下水道事業会計特別会計への繰出しが増加傾向にあるものの、比率としては前年度と同水準となっているが、依然として類似団体を上回る水準となっている。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62</xdr:row>
      <xdr:rowOff>61685</xdr:rowOff>
    </xdr:from>
    <xdr:to>
      <xdr:col>82</xdr:col>
      <xdr:colOff>107950</xdr:colOff>
      <xdr:row>62</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691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113393</xdr:rowOff>
    </xdr:from>
    <xdr:to>
      <xdr:col>78</xdr:col>
      <xdr:colOff>69850</xdr:colOff>
      <xdr:row>62</xdr:row>
      <xdr:rowOff>61685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5718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113393</xdr:rowOff>
    </xdr:from>
    <xdr:to>
      <xdr:col>73</xdr:col>
      <xdr:colOff>180975</xdr:colOff>
      <xdr:row>62</xdr:row>
      <xdr:rowOff>105228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571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56243</xdr:rowOff>
    </xdr:from>
    <xdr:to>
      <xdr:col>69</xdr:col>
      <xdr:colOff>92075</xdr:colOff>
      <xdr:row>62</xdr:row>
      <xdr:rowOff>105228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43243"/>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62</xdr:row>
      <xdr:rowOff>10885</xdr:rowOff>
    </xdr:from>
    <xdr:to>
      <xdr:col>82</xdr:col>
      <xdr:colOff>158750</xdr:colOff>
      <xdr:row>62</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90912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62</xdr:row>
      <xdr:rowOff>10885</xdr:rowOff>
    </xdr:from>
    <xdr:to>
      <xdr:col>78</xdr:col>
      <xdr:colOff>120650</xdr:colOff>
      <xdr:row>62</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97262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62593</xdr:rowOff>
    </xdr:from>
    <xdr:to>
      <xdr:col>74</xdr:col>
      <xdr:colOff>31750</xdr:colOff>
      <xdr:row>61</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148970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62</xdr:row>
      <xdr:rowOff>54428</xdr:rowOff>
    </xdr:from>
    <xdr:to>
      <xdr:col>69</xdr:col>
      <xdr:colOff>142875</xdr:colOff>
      <xdr:row>62</xdr:row>
      <xdr:rowOff>156028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6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140805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7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5443</xdr:rowOff>
    </xdr:from>
    <xdr:to>
      <xdr:col>65</xdr:col>
      <xdr:colOff>53975</xdr:colOff>
      <xdr:row>60</xdr:row>
      <xdr:rowOff>107043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91820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病院事業会計への繰出金が大きな影響を与えているほか、留萌南部衛生組合への負担金についても、燃料・電気料の価格高騰の影響などにより増加しており、前年度と比較して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ポイント悪化し、依然として類似団体を上回る水準となっている。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39</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642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605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140716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6055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90424</xdr:rowOff>
    </xdr:from>
    <xdr:to>
      <xdr:col>69</xdr:col>
      <xdr:colOff>92075</xdr:colOff>
      <xdr:row>38</xdr:row>
      <xdr:rowOff>140716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6055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89916</xdr:rowOff>
    </xdr:from>
    <xdr:to>
      <xdr:col>69</xdr:col>
      <xdr:colOff>142875</xdr:colOff>
      <xdr:row>39</xdr:row>
      <xdr:rowOff>20066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4843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39624</xdr:rowOff>
    </xdr:from>
    <xdr:to>
      <xdr:col>65</xdr:col>
      <xdr:colOff>53975</xdr:colOff>
      <xdr:row>38</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126001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期留萌市中期財政計画に基づいた</a:t>
          </a:r>
          <a:r>
            <a:rPr kumimoji="1" lang="ja-JP" altLang="en-US" sz="1300">
              <a:latin typeface="ＭＳ Ｐゴシック" panose="020B0600070205080204" pitchFamily="50" charset="-128"/>
              <a:ea typeface="ＭＳ Ｐゴシック" panose="020B0600070205080204" pitchFamily="50" charset="-128"/>
            </a:rPr>
            <a:t>地方債発行の抑制や繰上償還の実施など、公債費圧縮に取り組んできており、経常収支比率に占める割合は類似団体平均を下回る状況にある。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99786</xdr:rowOff>
    </xdr:from>
    <xdr:to>
      <xdr:col>24</xdr:col>
      <xdr:colOff>25400</xdr:colOff>
      <xdr:row>76</xdr:row>
      <xdr:rowOff>110671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1299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99786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19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132443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1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132443</xdr:rowOff>
    </xdr:from>
    <xdr:to>
      <xdr:col>11</xdr:col>
      <xdr:colOff>9525</xdr:colOff>
      <xdr:row>79</xdr:row>
      <xdr:rowOff>64407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162643"/>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48986</xdr:rowOff>
    </xdr:from>
    <xdr:to>
      <xdr:col>20</xdr:col>
      <xdr:colOff>38100</xdr:colOff>
      <xdr:row>76</xdr:row>
      <xdr:rowOff>150586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81643</xdr:rowOff>
    </xdr:from>
    <xdr:to>
      <xdr:col>11</xdr:col>
      <xdr:colOff>60325</xdr:colOff>
      <xdr:row>77</xdr:row>
      <xdr:rowOff>11793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21970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13607</xdr:rowOff>
    </xdr:from>
    <xdr:to>
      <xdr:col>6</xdr:col>
      <xdr:colOff>171450</xdr:colOff>
      <xdr:row>79</xdr:row>
      <xdr:rowOff>115207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99984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扶助費では類似団体・全国・北海道平均を下回っているものの、他会計への繰出金や病院事業会計及び留萌南部衛生組合負担金などの補助費等類似団体を上回る状況にあることから、今後も経常経費の抑制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108713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376656"/>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3556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2943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78</xdr:row>
      <xdr:rowOff>85852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294361"/>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85852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675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100014</xdr:rowOff>
    </xdr:from>
    <xdr:to>
      <xdr:col>29</xdr:col>
      <xdr:colOff>127000</xdr:colOff>
      <xdr:row>17</xdr:row>
      <xdr:rowOff>139554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62289"/>
          <a:ext cx="647700" cy="39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120541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82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139554</xdr:rowOff>
    </xdr:from>
    <xdr:to>
      <xdr:col>26</xdr:col>
      <xdr:colOff>50800</xdr:colOff>
      <xdr:row>17</xdr:row>
      <xdr:rowOff>142335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01829"/>
          <a:ext cx="698500" cy="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142335</xdr:rowOff>
    </xdr:from>
    <xdr:to>
      <xdr:col>22</xdr:col>
      <xdr:colOff>114300</xdr:colOff>
      <xdr:row>17</xdr:row>
      <xdr:rowOff>159602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04610"/>
          <a:ext cx="698500" cy="1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159602</xdr:rowOff>
    </xdr:from>
    <xdr:to>
      <xdr:col>18</xdr:col>
      <xdr:colOff>177800</xdr:colOff>
      <xdr:row>18</xdr:row>
      <xdr:rowOff>203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21877"/>
          <a:ext cx="698500" cy="12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57333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65841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49214</xdr:rowOff>
    </xdr:from>
    <xdr:to>
      <xdr:col>29</xdr:col>
      <xdr:colOff>177800</xdr:colOff>
      <xdr:row>17</xdr:row>
      <xdr:rowOff>150814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1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65741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5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88754</xdr:rowOff>
    </xdr:from>
    <xdr:to>
      <xdr:col>26</xdr:col>
      <xdr:colOff>101600</xdr:colOff>
      <xdr:row>18</xdr:row>
      <xdr:rowOff>18904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51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29081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1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91535</xdr:rowOff>
    </xdr:from>
    <xdr:to>
      <xdr:col>22</xdr:col>
      <xdr:colOff>165100</xdr:colOff>
      <xdr:row>18</xdr:row>
      <xdr:rowOff>21685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5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31862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2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108802</xdr:rowOff>
    </xdr:from>
    <xdr:to>
      <xdr:col>19</xdr:col>
      <xdr:colOff>38100</xdr:colOff>
      <xdr:row>18</xdr:row>
      <xdr:rowOff>38952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71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49129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3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120853</xdr:rowOff>
    </xdr:from>
    <xdr:to>
      <xdr:col>15</xdr:col>
      <xdr:colOff>101600</xdr:colOff>
      <xdr:row>18</xdr:row>
      <xdr:rowOff>51003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8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61180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5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329482</xdr:rowOff>
    </xdr:from>
    <xdr:to>
      <xdr:col>29</xdr:col>
      <xdr:colOff>127000</xdr:colOff>
      <xdr:row>36</xdr:row>
      <xdr:rowOff>70745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39832"/>
          <a:ext cx="647700" cy="84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88168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41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329482</xdr:rowOff>
    </xdr:from>
    <xdr:to>
      <xdr:col>26</xdr:col>
      <xdr:colOff>50800</xdr:colOff>
      <xdr:row>35</xdr:row>
      <xdr:rowOff>341599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39832"/>
          <a:ext cx="698500" cy="12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341599</xdr:rowOff>
    </xdr:from>
    <xdr:to>
      <xdr:col>22</xdr:col>
      <xdr:colOff>114300</xdr:colOff>
      <xdr:row>36</xdr:row>
      <xdr:rowOff>80842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51949"/>
          <a:ext cx="698500" cy="82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145002</xdr:rowOff>
    </xdr:from>
    <xdr:to>
      <xdr:col>18</xdr:col>
      <xdr:colOff>177800</xdr:colOff>
      <xdr:row>36</xdr:row>
      <xdr:rowOff>80842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55352"/>
          <a:ext cx="698500" cy="27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44867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44296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19945</xdr:rowOff>
    </xdr:from>
    <xdr:to>
      <xdr:col>29</xdr:col>
      <xdr:colOff>177800</xdr:colOff>
      <xdr:row>36</xdr:row>
      <xdr:rowOff>121545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73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207922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1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278682</xdr:rowOff>
    </xdr:from>
    <xdr:to>
      <xdr:col>26</xdr:col>
      <xdr:colOff>101600</xdr:colOff>
      <xdr:row>36</xdr:row>
      <xdr:rowOff>37382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89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47559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5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290799</xdr:rowOff>
    </xdr:from>
    <xdr:to>
      <xdr:col>22</xdr:col>
      <xdr:colOff>165100</xdr:colOff>
      <xdr:row>36</xdr:row>
      <xdr:rowOff>49499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0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59676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7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30042</xdr:rowOff>
    </xdr:from>
    <xdr:to>
      <xdr:col>19</xdr:col>
      <xdr:colOff>38100</xdr:colOff>
      <xdr:row>36</xdr:row>
      <xdr:rowOff>131642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83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141819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75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94202</xdr:rowOff>
    </xdr:from>
    <xdr:to>
      <xdr:col>15</xdr:col>
      <xdr:colOff>101600</xdr:colOff>
      <xdr:row>35</xdr:row>
      <xdr:rowOff>195802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0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205979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7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18,695
18,511
297.81
17,295,185
16,717,891
577,141
7,777,925
11,740,267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37028</xdr:rowOff>
    </xdr:from>
    <xdr:to>
      <xdr:col>24</xdr:col>
      <xdr:colOff>63500</xdr:colOff>
      <xdr:row>37</xdr:row>
      <xdr:rowOff>64898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80678"/>
          <a:ext cx="838200" cy="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33062</xdr:rowOff>
    </xdr:from>
    <xdr:to>
      <xdr:col>19</xdr:col>
      <xdr:colOff>177800</xdr:colOff>
      <xdr:row>37</xdr:row>
      <xdr:rowOff>64898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76712"/>
          <a:ext cx="889000" cy="3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33062</xdr:rowOff>
    </xdr:from>
    <xdr:to>
      <xdr:col>15</xdr:col>
      <xdr:colOff>50800</xdr:colOff>
      <xdr:row>37</xdr:row>
      <xdr:rowOff>59534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6712"/>
          <a:ext cx="8890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59534</xdr:rowOff>
    </xdr:from>
    <xdr:to>
      <xdr:col>10</xdr:col>
      <xdr:colOff>114300</xdr:colOff>
      <xdr:row>37</xdr:row>
      <xdr:rowOff>79597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03184"/>
          <a:ext cx="889000" cy="2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98625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130153</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157678</xdr:rowOff>
    </xdr:from>
    <xdr:to>
      <xdr:col>24</xdr:col>
      <xdr:colOff>114300</xdr:colOff>
      <xdr:row>37</xdr:row>
      <xdr:rowOff>87828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9105</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8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14098</xdr:rowOff>
    </xdr:from>
    <xdr:to>
      <xdr:col>20</xdr:col>
      <xdr:colOff>38100</xdr:colOff>
      <xdr:row>37</xdr:row>
      <xdr:rowOff>115698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106825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5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153712</xdr:rowOff>
    </xdr:from>
    <xdr:to>
      <xdr:col>15</xdr:col>
      <xdr:colOff>101600</xdr:colOff>
      <xdr:row>37</xdr:row>
      <xdr:rowOff>83862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100389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10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8734</xdr:rowOff>
    </xdr:from>
    <xdr:to>
      <xdr:col>10</xdr:col>
      <xdr:colOff>165100</xdr:colOff>
      <xdr:row>37</xdr:row>
      <xdr:rowOff>110334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5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101461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4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28797</xdr:rowOff>
    </xdr:from>
    <xdr:to>
      <xdr:col>6</xdr:col>
      <xdr:colOff>38100</xdr:colOff>
      <xdr:row>37</xdr:row>
      <xdr:rowOff>130397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121524</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144409</xdr:rowOff>
    </xdr:from>
    <xdr:to>
      <xdr:col>24</xdr:col>
      <xdr:colOff>63500</xdr:colOff>
      <xdr:row>56</xdr:row>
      <xdr:rowOff>7131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74159"/>
          <a:ext cx="838200" cy="3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7131</xdr:rowOff>
    </xdr:from>
    <xdr:to>
      <xdr:col>19</xdr:col>
      <xdr:colOff>177800</xdr:colOff>
      <xdr:row>56</xdr:row>
      <xdr:rowOff>109795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08331"/>
          <a:ext cx="889000" cy="10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109795</xdr:rowOff>
    </xdr:from>
    <xdr:to>
      <xdr:col>15</xdr:col>
      <xdr:colOff>50800</xdr:colOff>
      <xdr:row>56</xdr:row>
      <xdr:rowOff>140208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10995"/>
          <a:ext cx="889000" cy="3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140208</xdr:rowOff>
    </xdr:from>
    <xdr:to>
      <xdr:col>10</xdr:col>
      <xdr:colOff>114300</xdr:colOff>
      <xdr:row>57</xdr:row>
      <xdr:rowOff>4707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41408"/>
          <a:ext cx="889000" cy="3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162011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38599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93609</xdr:rowOff>
    </xdr:from>
    <xdr:to>
      <xdr:col>24</xdr:col>
      <xdr:colOff>114300</xdr:colOff>
      <xdr:row>56</xdr:row>
      <xdr:rowOff>23759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2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116486</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7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127781</xdr:rowOff>
    </xdr:from>
    <xdr:to>
      <xdr:col>20</xdr:col>
      <xdr:colOff>38100</xdr:colOff>
      <xdr:row>56</xdr:row>
      <xdr:rowOff>57931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74458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3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58995</xdr:rowOff>
    </xdr:from>
    <xdr:to>
      <xdr:col>15</xdr:col>
      <xdr:colOff>101600</xdr:colOff>
      <xdr:row>56</xdr:row>
      <xdr:rowOff>160595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6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151722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89408</xdr:rowOff>
    </xdr:from>
    <xdr:to>
      <xdr:col>10</xdr:col>
      <xdr:colOff>165100</xdr:colOff>
      <xdr:row>57</xdr:row>
      <xdr:rowOff>19558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10685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8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125357</xdr:rowOff>
    </xdr:from>
    <xdr:to>
      <xdr:col>6</xdr:col>
      <xdr:colOff>38100</xdr:colOff>
      <xdr:row>57</xdr:row>
      <xdr:rowOff>55507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46634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1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120017</xdr:rowOff>
    </xdr:from>
    <xdr:to>
      <xdr:col>24</xdr:col>
      <xdr:colOff>63500</xdr:colOff>
      <xdr:row>72</xdr:row>
      <xdr:rowOff>48031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121517"/>
          <a:ext cx="838200" cy="27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66115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7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82116</xdr:rowOff>
    </xdr:from>
    <xdr:to>
      <xdr:col>19</xdr:col>
      <xdr:colOff>177800</xdr:colOff>
      <xdr:row>72</xdr:row>
      <xdr:rowOff>48031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2255066"/>
          <a:ext cx="889000" cy="13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8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82116</xdr:rowOff>
    </xdr:from>
    <xdr:to>
      <xdr:col>15</xdr:col>
      <xdr:colOff>50800</xdr:colOff>
      <xdr:row>73</xdr:row>
      <xdr:rowOff>12575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2255066"/>
          <a:ext cx="889000" cy="27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12575</xdr:rowOff>
    </xdr:from>
    <xdr:to>
      <xdr:col>10</xdr:col>
      <xdr:colOff>114300</xdr:colOff>
      <xdr:row>74</xdr:row>
      <xdr:rowOff>162354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2528425"/>
          <a:ext cx="889000" cy="3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167888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42341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69217</xdr:rowOff>
    </xdr:from>
    <xdr:to>
      <xdr:col>24</xdr:col>
      <xdr:colOff>114300</xdr:colOff>
      <xdr:row>70</xdr:row>
      <xdr:rowOff>170817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0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22244</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02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168681</xdr:rowOff>
    </xdr:from>
    <xdr:to>
      <xdr:col>20</xdr:col>
      <xdr:colOff>38100</xdr:colOff>
      <xdr:row>72</xdr:row>
      <xdr:rowOff>98831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34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115358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11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31316</xdr:rowOff>
    </xdr:from>
    <xdr:to>
      <xdr:col>15</xdr:col>
      <xdr:colOff>101600</xdr:colOff>
      <xdr:row>71</xdr:row>
      <xdr:rowOff>132916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20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149443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197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133225</xdr:rowOff>
    </xdr:from>
    <xdr:to>
      <xdr:col>10</xdr:col>
      <xdr:colOff>165100</xdr:colOff>
      <xdr:row>73</xdr:row>
      <xdr:rowOff>63375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4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79902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25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111554</xdr:rowOff>
    </xdr:from>
    <xdr:to>
      <xdr:col>6</xdr:col>
      <xdr:colOff>38100</xdr:colOff>
      <xdr:row>75</xdr:row>
      <xdr:rowOff>41704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27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58231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5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129851</xdr:rowOff>
    </xdr:from>
    <xdr:to>
      <xdr:col>24</xdr:col>
      <xdr:colOff>63500</xdr:colOff>
      <xdr:row>96</xdr:row>
      <xdr:rowOff>46086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17601"/>
          <a:ext cx="838200" cy="8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16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xdr:rowOff>
    </xdr:from>
    <xdr:to>
      <xdr:col>19</xdr:col>
      <xdr:colOff>177800</xdr:colOff>
      <xdr:row>96</xdr:row>
      <xdr:rowOff>46086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59349"/>
          <a:ext cx="889000" cy="4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155207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6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xdr:rowOff>
    </xdr:from>
    <xdr:to>
      <xdr:col>15</xdr:col>
      <xdr:colOff>50800</xdr:colOff>
      <xdr:row>96</xdr:row>
      <xdr:rowOff>151705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59349"/>
          <a:ext cx="889000" cy="15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83042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5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151705</xdr:rowOff>
    </xdr:from>
    <xdr:to>
      <xdr:col>10</xdr:col>
      <xdr:colOff>114300</xdr:colOff>
      <xdr:row>96</xdr:row>
      <xdr:rowOff>166688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10905"/>
          <a:ext cx="889000" cy="1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34617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58529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79051</xdr:rowOff>
    </xdr:from>
    <xdr:to>
      <xdr:col>24</xdr:col>
      <xdr:colOff>114300</xdr:colOff>
      <xdr:row>96</xdr:row>
      <xdr:rowOff>9201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101928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1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166736</xdr:rowOff>
    </xdr:from>
    <xdr:to>
      <xdr:col>20</xdr:col>
      <xdr:colOff>38100</xdr:colOff>
      <xdr:row>96</xdr:row>
      <xdr:rowOff>96886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113413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22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120799</xdr:rowOff>
    </xdr:from>
    <xdr:to>
      <xdr:col>15</xdr:col>
      <xdr:colOff>101600</xdr:colOff>
      <xdr:row>96</xdr:row>
      <xdr:rowOff>50949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0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67476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8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100905</xdr:rowOff>
    </xdr:from>
    <xdr:to>
      <xdr:col>10</xdr:col>
      <xdr:colOff>165100</xdr:colOff>
      <xdr:row>97</xdr:row>
      <xdr:rowOff>31055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47582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33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115888</xdr:rowOff>
    </xdr:from>
    <xdr:to>
      <xdr:col>6</xdr:col>
      <xdr:colOff>38100</xdr:colOff>
      <xdr:row>97</xdr:row>
      <xdr:rowOff>46038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37165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6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108065</xdr:rowOff>
    </xdr:from>
    <xdr:to>
      <xdr:col>55</xdr:col>
      <xdr:colOff>0</xdr:colOff>
      <xdr:row>36</xdr:row>
      <xdr:rowOff>33969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108815"/>
          <a:ext cx="838200" cy="9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33969</xdr:rowOff>
    </xdr:from>
    <xdr:to>
      <xdr:col>50</xdr:col>
      <xdr:colOff>114300</xdr:colOff>
      <xdr:row>36</xdr:row>
      <xdr:rowOff>105959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206169"/>
          <a:ext cx="889000" cy="7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99272</xdr:rowOff>
    </xdr:from>
    <xdr:to>
      <xdr:col>45</xdr:col>
      <xdr:colOff>177800</xdr:colOff>
      <xdr:row>36</xdr:row>
      <xdr:rowOff>105959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928572"/>
          <a:ext cx="889000" cy="34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99272</xdr:rowOff>
    </xdr:from>
    <xdr:to>
      <xdr:col>41</xdr:col>
      <xdr:colOff>50800</xdr:colOff>
      <xdr:row>37</xdr:row>
      <xdr:rowOff>36746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928572"/>
          <a:ext cx="889000" cy="45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39678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0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57265</xdr:rowOff>
    </xdr:from>
    <xdr:to>
      <xdr:col>55</xdr:col>
      <xdr:colOff>50800</xdr:colOff>
      <xdr:row>35</xdr:row>
      <xdr:rowOff>158865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05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80142</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9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154619</xdr:rowOff>
    </xdr:from>
    <xdr:to>
      <xdr:col>50</xdr:col>
      <xdr:colOff>165100</xdr:colOff>
      <xdr:row>36</xdr:row>
      <xdr:rowOff>84769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5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101296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93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55159</xdr:rowOff>
    </xdr:from>
    <xdr:to>
      <xdr:col>46</xdr:col>
      <xdr:colOff>38100</xdr:colOff>
      <xdr:row>36</xdr:row>
      <xdr:rowOff>156759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2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1836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00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48472</xdr:rowOff>
    </xdr:from>
    <xdr:to>
      <xdr:col>41</xdr:col>
      <xdr:colOff>101600</xdr:colOff>
      <xdr:row>34</xdr:row>
      <xdr:rowOff>150072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87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166599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65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157396</xdr:rowOff>
    </xdr:from>
    <xdr:to>
      <xdr:col>36</xdr:col>
      <xdr:colOff>165100</xdr:colOff>
      <xdr:row>37</xdr:row>
      <xdr:rowOff>87546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104073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1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123641</xdr:rowOff>
    </xdr:from>
    <xdr:to>
      <xdr:col>55</xdr:col>
      <xdr:colOff>0</xdr:colOff>
      <xdr:row>56</xdr:row>
      <xdr:rowOff>45951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553391"/>
          <a:ext cx="838200" cy="9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56760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86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15547</xdr:rowOff>
    </xdr:from>
    <xdr:to>
      <xdr:col>50</xdr:col>
      <xdr:colOff>114300</xdr:colOff>
      <xdr:row>56</xdr:row>
      <xdr:rowOff>45951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445297"/>
          <a:ext cx="889000" cy="20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15547</xdr:rowOff>
    </xdr:from>
    <xdr:to>
      <xdr:col>45</xdr:col>
      <xdr:colOff>177800</xdr:colOff>
      <xdr:row>55</xdr:row>
      <xdr:rowOff>73172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445297"/>
          <a:ext cx="889000" cy="5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73172</xdr:rowOff>
    </xdr:from>
    <xdr:to>
      <xdr:col>41</xdr:col>
      <xdr:colOff>50800</xdr:colOff>
      <xdr:row>56</xdr:row>
      <xdr:rowOff>80230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502922"/>
          <a:ext cx="889000" cy="17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121519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2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153946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2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72841</xdr:rowOff>
    </xdr:from>
    <xdr:to>
      <xdr:col>55</xdr:col>
      <xdr:colOff>50800</xdr:colOff>
      <xdr:row>56</xdr:row>
      <xdr:rowOff>2991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95718</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35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166601</xdr:rowOff>
    </xdr:from>
    <xdr:to>
      <xdr:col>50</xdr:col>
      <xdr:colOff>165100</xdr:colOff>
      <xdr:row>56</xdr:row>
      <xdr:rowOff>96751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59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87878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8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136197</xdr:rowOff>
    </xdr:from>
    <xdr:to>
      <xdr:col>46</xdr:col>
      <xdr:colOff>38100</xdr:colOff>
      <xdr:row>55</xdr:row>
      <xdr:rowOff>66347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3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82874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16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22372</xdr:rowOff>
    </xdr:from>
    <xdr:to>
      <xdr:col>41</xdr:col>
      <xdr:colOff>101600</xdr:colOff>
      <xdr:row>55</xdr:row>
      <xdr:rowOff>123972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45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115099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54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29430</xdr:rowOff>
    </xdr:from>
    <xdr:to>
      <xdr:col>36</xdr:col>
      <xdr:colOff>165100</xdr:colOff>
      <xdr:row>56</xdr:row>
      <xdr:rowOff>131030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6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122157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144780</xdr:rowOff>
    </xdr:from>
    <xdr:to>
      <xdr:col>55</xdr:col>
      <xdr:colOff>0</xdr:colOff>
      <xdr:row>79</xdr:row>
      <xdr:rowOff>16574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517880"/>
          <a:ext cx="8382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16574</xdr:rowOff>
    </xdr:from>
    <xdr:to>
      <xdr:col>50</xdr:col>
      <xdr:colOff>114300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561124"/>
          <a:ext cx="889000" cy="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6375</xdr:rowOff>
    </xdr:from>
    <xdr:to>
      <xdr:col>45</xdr:col>
      <xdr:colOff>177800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550925"/>
          <a:ext cx="889000" cy="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97332</xdr:rowOff>
    </xdr:from>
    <xdr:to>
      <xdr:col>41</xdr:col>
      <xdr:colOff>50800</xdr:colOff>
      <xdr:row>79</xdr:row>
      <xdr:rowOff>6375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70432"/>
          <a:ext cx="889000" cy="8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93980</xdr:rowOff>
    </xdr:from>
    <xdr:to>
      <xdr:col>55</xdr:col>
      <xdr:colOff>50800</xdr:colOff>
      <xdr:row>79</xdr:row>
      <xdr:rowOff>24130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8907</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137224</xdr:rowOff>
    </xdr:from>
    <xdr:to>
      <xdr:col>50</xdr:col>
      <xdr:colOff>165100</xdr:colOff>
      <xdr:row>79</xdr:row>
      <xdr:rowOff>67374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58501</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60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127025</xdr:rowOff>
    </xdr:from>
    <xdr:to>
      <xdr:col>41</xdr:col>
      <xdr:colOff>101600</xdr:colOff>
      <xdr:row>79</xdr:row>
      <xdr:rowOff>57175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48302</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9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46532</xdr:rowOff>
    </xdr:from>
    <xdr:to>
      <xdr:col>36</xdr:col>
      <xdr:colOff>165100</xdr:colOff>
      <xdr:row>78</xdr:row>
      <xdr:rowOff>148132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139259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1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1141</xdr:rowOff>
    </xdr:from>
    <xdr:to>
      <xdr:col>55</xdr:col>
      <xdr:colOff>0</xdr:colOff>
      <xdr:row>96</xdr:row>
      <xdr:rowOff>136554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460341"/>
          <a:ext cx="838200" cy="13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146036</xdr:rowOff>
    </xdr:from>
    <xdr:to>
      <xdr:col>50</xdr:col>
      <xdr:colOff>114300</xdr:colOff>
      <xdr:row>96</xdr:row>
      <xdr:rowOff>136554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262336"/>
          <a:ext cx="889000" cy="33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146036</xdr:rowOff>
    </xdr:from>
    <xdr:to>
      <xdr:col>45</xdr:col>
      <xdr:colOff>177800</xdr:colOff>
      <xdr:row>95</xdr:row>
      <xdr:rowOff>29852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262336"/>
          <a:ext cx="889000" cy="5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119183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29852</xdr:rowOff>
    </xdr:from>
    <xdr:to>
      <xdr:col>41</xdr:col>
      <xdr:colOff>50800</xdr:colOff>
      <xdr:row>97</xdr:row>
      <xdr:rowOff>15534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317602"/>
          <a:ext cx="889000" cy="32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96696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2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121791</xdr:rowOff>
    </xdr:from>
    <xdr:to>
      <xdr:col>55</xdr:col>
      <xdr:colOff>50800</xdr:colOff>
      <xdr:row>96</xdr:row>
      <xdr:rowOff>51941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40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144668</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26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85754</xdr:rowOff>
    </xdr:from>
    <xdr:to>
      <xdr:col>50</xdr:col>
      <xdr:colOff>165100</xdr:colOff>
      <xdr:row>97</xdr:row>
      <xdr:rowOff>15904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5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7031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63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95236</xdr:rowOff>
    </xdr:from>
    <xdr:to>
      <xdr:col>46</xdr:col>
      <xdr:colOff>38100</xdr:colOff>
      <xdr:row>95</xdr:row>
      <xdr:rowOff>25386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21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41913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59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150502</xdr:rowOff>
    </xdr:from>
    <xdr:to>
      <xdr:col>41</xdr:col>
      <xdr:colOff>101600</xdr:colOff>
      <xdr:row>95</xdr:row>
      <xdr:rowOff>80652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26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97179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04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136184</xdr:rowOff>
    </xdr:from>
    <xdr:to>
      <xdr:col>36</xdr:col>
      <xdr:colOff>165100</xdr:colOff>
      <xdr:row>97</xdr:row>
      <xdr:rowOff>66334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5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57461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43497</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3004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43421</xdr:rowOff>
    </xdr:from>
    <xdr:to>
      <xdr:col>76</xdr:col>
      <xdr:colOff>114300</xdr:colOff>
      <xdr:row>39</xdr:row>
      <xdr:rowOff>43497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2997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31306</xdr:rowOff>
    </xdr:from>
    <xdr:to>
      <xdr:col>71</xdr:col>
      <xdr:colOff>177800</xdr:colOff>
      <xdr:row>39</xdr:row>
      <xdr:rowOff>43421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717856"/>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97718</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59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151172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1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164147</xdr:rowOff>
    </xdr:from>
    <xdr:to>
      <xdr:col>76</xdr:col>
      <xdr:colOff>165100</xdr:colOff>
      <xdr:row>39</xdr:row>
      <xdr:rowOff>94297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85424</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35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164071</xdr:rowOff>
    </xdr:from>
    <xdr:to>
      <xdr:col>72</xdr:col>
      <xdr:colOff>38100</xdr:colOff>
      <xdr:row>39</xdr:row>
      <xdr:rowOff>94221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85348</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46333" y="6771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151956</xdr:rowOff>
    </xdr:from>
    <xdr:to>
      <xdr:col>67</xdr:col>
      <xdr:colOff>101600</xdr:colOff>
      <xdr:row>39</xdr:row>
      <xdr:rowOff>82106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73233</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75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97244</xdr:rowOff>
    </xdr:from>
    <xdr:to>
      <xdr:col>85</xdr:col>
      <xdr:colOff>127000</xdr:colOff>
      <xdr:row>76</xdr:row>
      <xdr:rowOff>119380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27444"/>
          <a:ext cx="8382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118568</xdr:rowOff>
    </xdr:from>
    <xdr:to>
      <xdr:col>81</xdr:col>
      <xdr:colOff>50800</xdr:colOff>
      <xdr:row>76</xdr:row>
      <xdr:rowOff>119380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148768"/>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118568</xdr:rowOff>
    </xdr:from>
    <xdr:to>
      <xdr:col>76</xdr:col>
      <xdr:colOff>114300</xdr:colOff>
      <xdr:row>76</xdr:row>
      <xdr:rowOff>157290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148768"/>
          <a:ext cx="8890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95606</xdr:rowOff>
    </xdr:from>
    <xdr:to>
      <xdr:col>71</xdr:col>
      <xdr:colOff>177800</xdr:colOff>
      <xdr:row>76</xdr:row>
      <xdr:rowOff>157290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2782906"/>
          <a:ext cx="889000" cy="4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43235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36301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46444</xdr:rowOff>
    </xdr:from>
    <xdr:to>
      <xdr:col>85</xdr:col>
      <xdr:colOff>177800</xdr:colOff>
      <xdr:row>76</xdr:row>
      <xdr:rowOff>148044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0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69321</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9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68580</xdr:rowOff>
    </xdr:from>
    <xdr:to>
      <xdr:col>81</xdr:col>
      <xdr:colOff>101600</xdr:colOff>
      <xdr:row>76</xdr:row>
      <xdr:rowOff>170180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7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67768</xdr:rowOff>
    </xdr:from>
    <xdr:to>
      <xdr:col>76</xdr:col>
      <xdr:colOff>165100</xdr:colOff>
      <xdr:row>76</xdr:row>
      <xdr:rowOff>169368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106490</xdr:rowOff>
    </xdr:from>
    <xdr:to>
      <xdr:col>72</xdr:col>
      <xdr:colOff>38100</xdr:colOff>
      <xdr:row>77</xdr:row>
      <xdr:rowOff>36640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53167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44806</xdr:rowOff>
    </xdr:from>
    <xdr:to>
      <xdr:col>67</xdr:col>
      <xdr:colOff>101600</xdr:colOff>
      <xdr:row>74</xdr:row>
      <xdr:rowOff>146406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7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162933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50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62967</xdr:rowOff>
    </xdr:from>
    <xdr:to>
      <xdr:col>85</xdr:col>
      <xdr:colOff>127000</xdr:colOff>
      <xdr:row>97</xdr:row>
      <xdr:rowOff>110378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693617"/>
          <a:ext cx="838200" cy="4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62967</xdr:rowOff>
    </xdr:from>
    <xdr:to>
      <xdr:col>81</xdr:col>
      <xdr:colOff>50800</xdr:colOff>
      <xdr:row>98</xdr:row>
      <xdr:rowOff>25575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693617"/>
          <a:ext cx="889000" cy="13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133400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25575</xdr:rowOff>
    </xdr:from>
    <xdr:to>
      <xdr:col>76</xdr:col>
      <xdr:colOff>114300</xdr:colOff>
      <xdr:row>98</xdr:row>
      <xdr:rowOff>47079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27675"/>
          <a:ext cx="8890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47079</xdr:rowOff>
    </xdr:from>
    <xdr:to>
      <xdr:col>71</xdr:col>
      <xdr:colOff>177800</xdr:colOff>
      <xdr:row>98</xdr:row>
      <xdr:rowOff>167394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49179"/>
          <a:ext cx="889000" cy="1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145707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30487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59578</xdr:rowOff>
    </xdr:from>
    <xdr:to>
      <xdr:col>85</xdr:col>
      <xdr:colOff>177800</xdr:colOff>
      <xdr:row>97</xdr:row>
      <xdr:rowOff>161178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6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82455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4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12167</xdr:rowOff>
    </xdr:from>
    <xdr:to>
      <xdr:col>81</xdr:col>
      <xdr:colOff>101600</xdr:colOff>
      <xdr:row>97</xdr:row>
      <xdr:rowOff>113767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64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130294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41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146225</xdr:rowOff>
    </xdr:from>
    <xdr:to>
      <xdr:col>76</xdr:col>
      <xdr:colOff>165100</xdr:colOff>
      <xdr:row>98</xdr:row>
      <xdr:rowOff>76375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92902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5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167729</xdr:rowOff>
    </xdr:from>
    <xdr:to>
      <xdr:col>72</xdr:col>
      <xdr:colOff>38100</xdr:colOff>
      <xdr:row>98</xdr:row>
      <xdr:rowOff>97879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114406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7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116594</xdr:rowOff>
    </xdr:from>
    <xdr:to>
      <xdr:col>67</xdr:col>
      <xdr:colOff>101600</xdr:colOff>
      <xdr:row>99</xdr:row>
      <xdr:rowOff>46744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37871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42956</xdr:rowOff>
    </xdr:from>
    <xdr:to>
      <xdr:col>116</xdr:col>
      <xdr:colOff>63500</xdr:colOff>
      <xdr:row>36</xdr:row>
      <xdr:rowOff>105730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215156"/>
          <a:ext cx="838200" cy="6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137348</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80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105730</xdr:rowOff>
    </xdr:from>
    <xdr:to>
      <xdr:col>111</xdr:col>
      <xdr:colOff>177800</xdr:colOff>
      <xdr:row>36</xdr:row>
      <xdr:rowOff>146055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277930"/>
          <a:ext cx="8890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84015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5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112062</xdr:rowOff>
    </xdr:from>
    <xdr:to>
      <xdr:col>107</xdr:col>
      <xdr:colOff>50800</xdr:colOff>
      <xdr:row>36</xdr:row>
      <xdr:rowOff>146055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284262"/>
          <a:ext cx="8890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96748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1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112062</xdr:rowOff>
    </xdr:from>
    <xdr:to>
      <xdr:col>102</xdr:col>
      <xdr:colOff>114300</xdr:colOff>
      <xdr:row>36</xdr:row>
      <xdr:rowOff>123332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284262"/>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84541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59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106303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2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163606</xdr:rowOff>
    </xdr:from>
    <xdr:to>
      <xdr:col>116</xdr:col>
      <xdr:colOff>114300</xdr:colOff>
      <xdr:row>36</xdr:row>
      <xdr:rowOff>93756</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1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15033</xdr:rowOff>
    </xdr:from>
    <xdr:ext cx="534377"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0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54930</xdr:rowOff>
    </xdr:from>
    <xdr:to>
      <xdr:col>112</xdr:col>
      <xdr:colOff>38100</xdr:colOff>
      <xdr:row>36</xdr:row>
      <xdr:rowOff>156530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2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1607</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56111" y="600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95255</xdr:rowOff>
    </xdr:from>
    <xdr:to>
      <xdr:col>107</xdr:col>
      <xdr:colOff>101600</xdr:colOff>
      <xdr:row>37</xdr:row>
      <xdr:rowOff>25405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2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41932</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67111" y="60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61262</xdr:rowOff>
    </xdr:from>
    <xdr:to>
      <xdr:col>102</xdr:col>
      <xdr:colOff>165100</xdr:colOff>
      <xdr:row>36</xdr:row>
      <xdr:rowOff>162862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23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7939</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278111" y="600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72532</xdr:rowOff>
    </xdr:from>
    <xdr:to>
      <xdr:col>98</xdr:col>
      <xdr:colOff>38100</xdr:colOff>
      <xdr:row>37</xdr:row>
      <xdr:rowOff>2682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24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19209</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389111" y="601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73216</xdr:rowOff>
    </xdr:from>
    <xdr:to>
      <xdr:col>116</xdr:col>
      <xdr:colOff>63500</xdr:colOff>
      <xdr:row>58</xdr:row>
      <xdr:rowOff>125526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17316"/>
          <a:ext cx="838200" cy="5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170409</xdr:rowOff>
    </xdr:from>
    <xdr:to>
      <xdr:col>111</xdr:col>
      <xdr:colOff>177800</xdr:colOff>
      <xdr:row>58</xdr:row>
      <xdr:rowOff>73216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943059"/>
          <a:ext cx="889000" cy="7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160405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10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118707</xdr:rowOff>
    </xdr:from>
    <xdr:to>
      <xdr:col>107</xdr:col>
      <xdr:colOff>50800</xdr:colOff>
      <xdr:row>57</xdr:row>
      <xdr:rowOff>170409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891357"/>
          <a:ext cx="889000" cy="5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158252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64853</xdr:rowOff>
    </xdr:from>
    <xdr:to>
      <xdr:col>102</xdr:col>
      <xdr:colOff>114300</xdr:colOff>
      <xdr:row>57</xdr:row>
      <xdr:rowOff>118707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837503"/>
          <a:ext cx="889000" cy="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124268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165625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74726</xdr:rowOff>
    </xdr:from>
    <xdr:to>
      <xdr:col>116</xdr:col>
      <xdr:colOff>114300</xdr:colOff>
      <xdr:row>59</xdr:row>
      <xdr:rowOff>4876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38427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22416</xdr:rowOff>
    </xdr:from>
    <xdr:to>
      <xdr:col>112</xdr:col>
      <xdr:colOff>38100</xdr:colOff>
      <xdr:row>58</xdr:row>
      <xdr:rowOff>124016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140543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4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119609</xdr:rowOff>
    </xdr:from>
    <xdr:to>
      <xdr:col>107</xdr:col>
      <xdr:colOff>101600</xdr:colOff>
      <xdr:row>58</xdr:row>
      <xdr:rowOff>49759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8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66286</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66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67907</xdr:rowOff>
    </xdr:from>
    <xdr:to>
      <xdr:col>102</xdr:col>
      <xdr:colOff>165100</xdr:colOff>
      <xdr:row>57</xdr:row>
      <xdr:rowOff>169507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8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14584</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6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14053</xdr:rowOff>
    </xdr:from>
    <xdr:to>
      <xdr:col>98</xdr:col>
      <xdr:colOff>38100</xdr:colOff>
      <xdr:row>57</xdr:row>
      <xdr:rowOff>115653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7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132180</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56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90532</xdr:rowOff>
    </xdr:from>
    <xdr:to>
      <xdr:col>116</xdr:col>
      <xdr:colOff>63500</xdr:colOff>
      <xdr:row>72</xdr:row>
      <xdr:rowOff>153663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434932"/>
          <a:ext cx="838200" cy="6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153663</xdr:rowOff>
    </xdr:from>
    <xdr:to>
      <xdr:col>111</xdr:col>
      <xdr:colOff>177800</xdr:colOff>
      <xdr:row>73</xdr:row>
      <xdr:rowOff>60204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498063"/>
          <a:ext cx="889000" cy="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41097</xdr:rowOff>
    </xdr:from>
    <xdr:to>
      <xdr:col>107</xdr:col>
      <xdr:colOff>50800</xdr:colOff>
      <xdr:row>73</xdr:row>
      <xdr:rowOff>60204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2556947"/>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41097</xdr:rowOff>
    </xdr:from>
    <xdr:to>
      <xdr:col>102</xdr:col>
      <xdr:colOff>114300</xdr:colOff>
      <xdr:row>73</xdr:row>
      <xdr:rowOff>107772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556947"/>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155052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41743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39732</xdr:rowOff>
    </xdr:from>
    <xdr:to>
      <xdr:col>116</xdr:col>
      <xdr:colOff>114300</xdr:colOff>
      <xdr:row>72</xdr:row>
      <xdr:rowOff>141332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3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62609</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2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102863</xdr:rowOff>
    </xdr:from>
    <xdr:to>
      <xdr:col>112</xdr:col>
      <xdr:colOff>38100</xdr:colOff>
      <xdr:row>73</xdr:row>
      <xdr:rowOff>33013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4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49540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2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9404</xdr:rowOff>
    </xdr:from>
    <xdr:to>
      <xdr:col>107</xdr:col>
      <xdr:colOff>101600</xdr:colOff>
      <xdr:row>73</xdr:row>
      <xdr:rowOff>111004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5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127531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3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161747</xdr:rowOff>
    </xdr:from>
    <xdr:to>
      <xdr:col>102</xdr:col>
      <xdr:colOff>165100</xdr:colOff>
      <xdr:row>73</xdr:row>
      <xdr:rowOff>91897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50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108424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28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56972</xdr:rowOff>
    </xdr:from>
    <xdr:to>
      <xdr:col>98</xdr:col>
      <xdr:colOff>38100</xdr:colOff>
      <xdr:row>73</xdr:row>
      <xdr:rowOff>158572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5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3649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3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類似団体平均と比較して乖離が大きい「維持補修費」・「投資及び出資金」・「繰出金」について記載する。</a:t>
          </a:r>
        </a:p>
        <a:p>
          <a:r>
            <a:rPr kumimoji="1" lang="ja-JP" altLang="en-US" sz="1300">
              <a:latin typeface="ＭＳ Ｐゴシック" panose="020B0600070205080204" pitchFamily="50" charset="-128"/>
              <a:ea typeface="ＭＳ Ｐゴシック" panose="020B0600070205080204" pitchFamily="50" charset="-128"/>
            </a:rPr>
            <a:t>　・「維持補修費」については、除雪関連経費が大半を占めており、労務単価や燃料高騰など増加傾向にある。</a:t>
          </a:r>
        </a:p>
        <a:p>
          <a:r>
            <a:rPr kumimoji="1" lang="ja-JP" altLang="en-US" sz="1300">
              <a:latin typeface="ＭＳ Ｐゴシック" panose="020B0600070205080204" pitchFamily="50" charset="-128"/>
              <a:ea typeface="ＭＳ Ｐゴシック" panose="020B0600070205080204" pitchFamily="50" charset="-128"/>
            </a:rPr>
            <a:t>　・「投資及び出資金」については、病院事業会計及び水道事業会計への出資金などによるものである。</a:t>
          </a:r>
        </a:p>
        <a:p>
          <a:r>
            <a:rPr kumimoji="1" lang="ja-JP" altLang="en-US" sz="1300">
              <a:latin typeface="ＭＳ Ｐゴシック" panose="020B0600070205080204" pitchFamily="50" charset="-128"/>
              <a:ea typeface="ＭＳ Ｐゴシック" panose="020B0600070205080204" pitchFamily="50" charset="-128"/>
            </a:rPr>
            <a:t>　・「繰出金」については、下水道事業や港湾事業に対する繰出金などによるものである。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18,695
18,511
297.81
17,295,185
16,717,891
577,141
7,777,925
11,740,267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145774</xdr:rowOff>
    </xdr:from>
    <xdr:to>
      <xdr:col>24</xdr:col>
      <xdr:colOff>63500</xdr:colOff>
      <xdr:row>36</xdr:row>
      <xdr:rowOff>158184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17974"/>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146689</xdr:rowOff>
    </xdr:from>
    <xdr:to>
      <xdr:col>19</xdr:col>
      <xdr:colOff>177800</xdr:colOff>
      <xdr:row>36</xdr:row>
      <xdr:rowOff>158184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318889"/>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146689</xdr:rowOff>
    </xdr:from>
    <xdr:to>
      <xdr:col>15</xdr:col>
      <xdr:colOff>50800</xdr:colOff>
      <xdr:row>37</xdr:row>
      <xdr:rowOff>319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318889"/>
          <a:ext cx="889000" cy="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319</xdr:rowOff>
    </xdr:from>
    <xdr:to>
      <xdr:col>10</xdr:col>
      <xdr:colOff>114300</xdr:colOff>
      <xdr:row>37</xdr:row>
      <xdr:rowOff>6720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34396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155893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4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142830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8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94974</xdr:rowOff>
    </xdr:from>
    <xdr:to>
      <xdr:col>24</xdr:col>
      <xdr:colOff>114300</xdr:colOff>
      <xdr:row>37</xdr:row>
      <xdr:rowOff>25124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117851</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107384</xdr:rowOff>
    </xdr:from>
    <xdr:to>
      <xdr:col>20</xdr:col>
      <xdr:colOff>38100</xdr:colOff>
      <xdr:row>37</xdr:row>
      <xdr:rowOff>37534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54061</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05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95889</xdr:rowOff>
    </xdr:from>
    <xdr:to>
      <xdr:col>15</xdr:col>
      <xdr:colOff>101600</xdr:colOff>
      <xdr:row>37</xdr:row>
      <xdr:rowOff>26039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42566</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04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120969</xdr:rowOff>
    </xdr:from>
    <xdr:to>
      <xdr:col>10</xdr:col>
      <xdr:colOff>165100</xdr:colOff>
      <xdr:row>37</xdr:row>
      <xdr:rowOff>51119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9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67646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06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127370</xdr:rowOff>
    </xdr:from>
    <xdr:to>
      <xdr:col>6</xdr:col>
      <xdr:colOff>38100</xdr:colOff>
      <xdr:row>37</xdr:row>
      <xdr:rowOff>57520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9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74047</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07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18917</xdr:rowOff>
    </xdr:from>
    <xdr:to>
      <xdr:col>24</xdr:col>
      <xdr:colOff>63500</xdr:colOff>
      <xdr:row>57</xdr:row>
      <xdr:rowOff>51466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91567"/>
          <a:ext cx="838200" cy="3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51466</xdr:rowOff>
    </xdr:from>
    <xdr:to>
      <xdr:col>19</xdr:col>
      <xdr:colOff>177800</xdr:colOff>
      <xdr:row>57</xdr:row>
      <xdr:rowOff>121328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24116"/>
          <a:ext cx="889000" cy="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144209</xdr:rowOff>
    </xdr:from>
    <xdr:to>
      <xdr:col>15</xdr:col>
      <xdr:colOff>50800</xdr:colOff>
      <xdr:row>57</xdr:row>
      <xdr:rowOff>121328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45409"/>
          <a:ext cx="889000" cy="14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144209</xdr:rowOff>
    </xdr:from>
    <xdr:to>
      <xdr:col>10</xdr:col>
      <xdr:colOff>114300</xdr:colOff>
      <xdr:row>58</xdr:row>
      <xdr:rowOff>80573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45409"/>
          <a:ext cx="889000" cy="27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39421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119860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139567</xdr:rowOff>
    </xdr:from>
    <xdr:to>
      <xdr:col>24</xdr:col>
      <xdr:colOff>114300</xdr:colOff>
      <xdr:row>57</xdr:row>
      <xdr:rowOff>69717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162444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9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666</xdr:rowOff>
    </xdr:from>
    <xdr:to>
      <xdr:col>20</xdr:col>
      <xdr:colOff>38100</xdr:colOff>
      <xdr:row>57</xdr:row>
      <xdr:rowOff>102266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7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118793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54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70528</xdr:rowOff>
    </xdr:from>
    <xdr:to>
      <xdr:col>15</xdr:col>
      <xdr:colOff>101600</xdr:colOff>
      <xdr:row>58</xdr:row>
      <xdr:rowOff>678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17205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1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93409</xdr:rowOff>
    </xdr:from>
    <xdr:to>
      <xdr:col>10</xdr:col>
      <xdr:colOff>165100</xdr:colOff>
      <xdr:row>57</xdr:row>
      <xdr:rowOff>23559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40086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46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29773</xdr:rowOff>
    </xdr:from>
    <xdr:to>
      <xdr:col>6</xdr:col>
      <xdr:colOff>38100</xdr:colOff>
      <xdr:row>58</xdr:row>
      <xdr:rowOff>131373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7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122500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6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86058</xdr:rowOff>
    </xdr:from>
    <xdr:to>
      <xdr:col>24</xdr:col>
      <xdr:colOff>63500</xdr:colOff>
      <xdr:row>76</xdr:row>
      <xdr:rowOff>108618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16258"/>
          <a:ext cx="838200" cy="2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16806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108618</xdr:rowOff>
    </xdr:from>
    <xdr:to>
      <xdr:col>19</xdr:col>
      <xdr:colOff>177800</xdr:colOff>
      <xdr:row>76</xdr:row>
      <xdr:rowOff>144790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38818"/>
          <a:ext cx="889000" cy="3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144790</xdr:rowOff>
    </xdr:from>
    <xdr:to>
      <xdr:col>15</xdr:col>
      <xdr:colOff>50800</xdr:colOff>
      <xdr:row>77</xdr:row>
      <xdr:rowOff>54535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74990"/>
          <a:ext cx="889000" cy="8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54535</xdr:rowOff>
    </xdr:from>
    <xdr:to>
      <xdr:col>10</xdr:col>
      <xdr:colOff>114300</xdr:colOff>
      <xdr:row>77</xdr:row>
      <xdr:rowOff>78546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56185"/>
          <a:ext cx="889000" cy="2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61401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79144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35258</xdr:rowOff>
    </xdr:from>
    <xdr:to>
      <xdr:col>24</xdr:col>
      <xdr:colOff>114300</xdr:colOff>
      <xdr:row>76</xdr:row>
      <xdr:rowOff>136858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58136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57818</xdr:rowOff>
    </xdr:from>
    <xdr:to>
      <xdr:col>20</xdr:col>
      <xdr:colOff>38100</xdr:colOff>
      <xdr:row>76</xdr:row>
      <xdr:rowOff>159418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4495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6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93990</xdr:rowOff>
    </xdr:from>
    <xdr:to>
      <xdr:col>15</xdr:col>
      <xdr:colOff>101600</xdr:colOff>
      <xdr:row>77</xdr:row>
      <xdr:rowOff>24140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2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15267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1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3735</xdr:rowOff>
    </xdr:from>
    <xdr:to>
      <xdr:col>10</xdr:col>
      <xdr:colOff>165100</xdr:colOff>
      <xdr:row>77</xdr:row>
      <xdr:rowOff>105335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96462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9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27746</xdr:rowOff>
    </xdr:from>
    <xdr:to>
      <xdr:col>6</xdr:col>
      <xdr:colOff>38100</xdr:colOff>
      <xdr:row>77</xdr:row>
      <xdr:rowOff>129346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2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120473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2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34217</xdr:rowOff>
    </xdr:from>
    <xdr:to>
      <xdr:col>24</xdr:col>
      <xdr:colOff>63500</xdr:colOff>
      <xdr:row>94</xdr:row>
      <xdr:rowOff>916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979067"/>
          <a:ext cx="838200" cy="13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916</xdr:rowOff>
    </xdr:from>
    <xdr:to>
      <xdr:col>19</xdr:col>
      <xdr:colOff>177800</xdr:colOff>
      <xdr:row>94</xdr:row>
      <xdr:rowOff>57441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117216"/>
          <a:ext cx="889000" cy="5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57441</xdr:rowOff>
    </xdr:from>
    <xdr:to>
      <xdr:col>15</xdr:col>
      <xdr:colOff>50800</xdr:colOff>
      <xdr:row>94</xdr:row>
      <xdr:rowOff>123912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173741"/>
          <a:ext cx="889000" cy="6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111219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123912</xdr:rowOff>
    </xdr:from>
    <xdr:to>
      <xdr:col>10</xdr:col>
      <xdr:colOff>114300</xdr:colOff>
      <xdr:row>94</xdr:row>
      <xdr:rowOff>164984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240212"/>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154867</xdr:rowOff>
    </xdr:from>
    <xdr:to>
      <xdr:col>24</xdr:col>
      <xdr:colOff>114300</xdr:colOff>
      <xdr:row>93</xdr:row>
      <xdr:rowOff>85017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92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6294</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77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121566</xdr:rowOff>
    </xdr:from>
    <xdr:to>
      <xdr:col>20</xdr:col>
      <xdr:colOff>38100</xdr:colOff>
      <xdr:row>94</xdr:row>
      <xdr:rowOff>51716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06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68243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84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6641</xdr:rowOff>
    </xdr:from>
    <xdr:to>
      <xdr:col>15</xdr:col>
      <xdr:colOff>101600</xdr:colOff>
      <xdr:row>94</xdr:row>
      <xdr:rowOff>108241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1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124768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89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73112</xdr:rowOff>
    </xdr:from>
    <xdr:to>
      <xdr:col>10</xdr:col>
      <xdr:colOff>165100</xdr:colOff>
      <xdr:row>95</xdr:row>
      <xdr:rowOff>3262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1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19789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96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114184</xdr:rowOff>
    </xdr:from>
    <xdr:to>
      <xdr:col>6</xdr:col>
      <xdr:colOff>38100</xdr:colOff>
      <xdr:row>95</xdr:row>
      <xdr:rowOff>44334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2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60861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00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131013</xdr:rowOff>
    </xdr:from>
    <xdr:to>
      <xdr:col>55</xdr:col>
      <xdr:colOff>0</xdr:colOff>
      <xdr:row>37</xdr:row>
      <xdr:rowOff>132842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47466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98417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74092</xdr:rowOff>
    </xdr:from>
    <xdr:to>
      <xdr:col>50</xdr:col>
      <xdr:colOff>114300</xdr:colOff>
      <xdr:row>37</xdr:row>
      <xdr:rowOff>131013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417742"/>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36695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74092</xdr:rowOff>
    </xdr:from>
    <xdr:to>
      <xdr:col>45</xdr:col>
      <xdr:colOff>177800</xdr:colOff>
      <xdr:row>37</xdr:row>
      <xdr:rowOff>114097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17742"/>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2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80950</xdr:rowOff>
    </xdr:from>
    <xdr:to>
      <xdr:col>41</xdr:col>
      <xdr:colOff>50800</xdr:colOff>
      <xdr:row>37</xdr:row>
      <xdr:rowOff>114097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424600"/>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5148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82042</xdr:rowOff>
    </xdr:from>
    <xdr:to>
      <xdr:col>55</xdr:col>
      <xdr:colOff>50800</xdr:colOff>
      <xdr:row>38</xdr:row>
      <xdr:rowOff>12192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104919</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80213</xdr:rowOff>
    </xdr:from>
    <xdr:to>
      <xdr:col>50</xdr:col>
      <xdr:colOff>165100</xdr:colOff>
      <xdr:row>38</xdr:row>
      <xdr:rowOff>10364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23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26890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199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23292</xdr:rowOff>
    </xdr:from>
    <xdr:to>
      <xdr:col>46</xdr:col>
      <xdr:colOff>38100</xdr:colOff>
      <xdr:row>37</xdr:row>
      <xdr:rowOff>124892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6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141419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14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63297</xdr:rowOff>
    </xdr:from>
    <xdr:to>
      <xdr:col>41</xdr:col>
      <xdr:colOff>101600</xdr:colOff>
      <xdr:row>37</xdr:row>
      <xdr:rowOff>164897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9974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182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30150</xdr:rowOff>
    </xdr:from>
    <xdr:to>
      <xdr:col>36</xdr:col>
      <xdr:colOff>165100</xdr:colOff>
      <xdr:row>37</xdr:row>
      <xdr:rowOff>131750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148277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1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55270</xdr:rowOff>
    </xdr:from>
    <xdr:to>
      <xdr:col>55</xdr:col>
      <xdr:colOff>0</xdr:colOff>
      <xdr:row>57</xdr:row>
      <xdr:rowOff>85827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27920"/>
          <a:ext cx="8382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128617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85827</xdr:rowOff>
    </xdr:from>
    <xdr:to>
      <xdr:col>50</xdr:col>
      <xdr:colOff>114300</xdr:colOff>
      <xdr:row>57</xdr:row>
      <xdr:rowOff>145453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58477"/>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79049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97752</xdr:rowOff>
    </xdr:from>
    <xdr:to>
      <xdr:col>45</xdr:col>
      <xdr:colOff>177800</xdr:colOff>
      <xdr:row>57</xdr:row>
      <xdr:rowOff>145453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70402"/>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84764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97752</xdr:rowOff>
    </xdr:from>
    <xdr:to>
      <xdr:col>41</xdr:col>
      <xdr:colOff>50800</xdr:colOff>
      <xdr:row>58</xdr:row>
      <xdr:rowOff>58757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70402"/>
          <a:ext cx="889000" cy="13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90022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115320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4470</xdr:rowOff>
    </xdr:from>
    <xdr:to>
      <xdr:col>55</xdr:col>
      <xdr:colOff>50800</xdr:colOff>
      <xdr:row>57</xdr:row>
      <xdr:rowOff>106070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154347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35027</xdr:rowOff>
    </xdr:from>
    <xdr:to>
      <xdr:col>50</xdr:col>
      <xdr:colOff>165100</xdr:colOff>
      <xdr:row>57</xdr:row>
      <xdr:rowOff>136627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127754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94653</xdr:rowOff>
    </xdr:from>
    <xdr:to>
      <xdr:col>46</xdr:col>
      <xdr:colOff>38100</xdr:colOff>
      <xdr:row>58</xdr:row>
      <xdr:rowOff>24803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15930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46952</xdr:rowOff>
    </xdr:from>
    <xdr:to>
      <xdr:col>41</xdr:col>
      <xdr:colOff>101600</xdr:colOff>
      <xdr:row>57</xdr:row>
      <xdr:rowOff>148552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139679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7957</xdr:rowOff>
    </xdr:from>
    <xdr:to>
      <xdr:col>36</xdr:col>
      <xdr:colOff>165100</xdr:colOff>
      <xdr:row>58</xdr:row>
      <xdr:rowOff>109557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100684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4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40639</xdr:rowOff>
    </xdr:from>
    <xdr:to>
      <xdr:col>55</xdr:col>
      <xdr:colOff>0</xdr:colOff>
      <xdr:row>77</xdr:row>
      <xdr:rowOff>93827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42289"/>
          <a:ext cx="83820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50271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93827</xdr:rowOff>
    </xdr:from>
    <xdr:to>
      <xdr:col>50</xdr:col>
      <xdr:colOff>114300</xdr:colOff>
      <xdr:row>78</xdr:row>
      <xdr:rowOff>3339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95477"/>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130378</xdr:rowOff>
    </xdr:from>
    <xdr:to>
      <xdr:col>45</xdr:col>
      <xdr:colOff>177800</xdr:colOff>
      <xdr:row>78</xdr:row>
      <xdr:rowOff>3339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32028"/>
          <a:ext cx="889000" cy="4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130378</xdr:rowOff>
    </xdr:from>
    <xdr:to>
      <xdr:col>41</xdr:col>
      <xdr:colOff>50800</xdr:colOff>
      <xdr:row>78</xdr:row>
      <xdr:rowOff>86818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32028"/>
          <a:ext cx="889000" cy="1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161289</xdr:rowOff>
    </xdr:from>
    <xdr:to>
      <xdr:col>55</xdr:col>
      <xdr:colOff>50800</xdr:colOff>
      <xdr:row>77</xdr:row>
      <xdr:rowOff>91439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9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12716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43027</xdr:rowOff>
    </xdr:from>
    <xdr:to>
      <xdr:col>50</xdr:col>
      <xdr:colOff>165100</xdr:colOff>
      <xdr:row>77</xdr:row>
      <xdr:rowOff>144627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135754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33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123989</xdr:rowOff>
    </xdr:from>
    <xdr:to>
      <xdr:col>46</xdr:col>
      <xdr:colOff>38100</xdr:colOff>
      <xdr:row>78</xdr:row>
      <xdr:rowOff>54139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45266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79578</xdr:rowOff>
    </xdr:from>
    <xdr:to>
      <xdr:col>41</xdr:col>
      <xdr:colOff>101600</xdr:colOff>
      <xdr:row>78</xdr:row>
      <xdr:rowOff>9728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36018</xdr:rowOff>
    </xdr:from>
    <xdr:to>
      <xdr:col>36</xdr:col>
      <xdr:colOff>165100</xdr:colOff>
      <xdr:row>78</xdr:row>
      <xdr:rowOff>137618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128745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1232</xdr:rowOff>
    </xdr:from>
    <xdr:to>
      <xdr:col>55</xdr:col>
      <xdr:colOff>0</xdr:colOff>
      <xdr:row>95</xdr:row>
      <xdr:rowOff>118005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288982"/>
          <a:ext cx="838200" cy="11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01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66773</xdr:rowOff>
    </xdr:from>
    <xdr:to>
      <xdr:col>50</xdr:col>
      <xdr:colOff>114300</xdr:colOff>
      <xdr:row>95</xdr:row>
      <xdr:rowOff>118005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183073"/>
          <a:ext cx="889000" cy="2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66773</xdr:rowOff>
    </xdr:from>
    <xdr:to>
      <xdr:col>45</xdr:col>
      <xdr:colOff>177800</xdr:colOff>
      <xdr:row>95</xdr:row>
      <xdr:rowOff>105332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183073"/>
          <a:ext cx="889000" cy="2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108013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105332</xdr:rowOff>
    </xdr:from>
    <xdr:to>
      <xdr:col>41</xdr:col>
      <xdr:colOff>50800</xdr:colOff>
      <xdr:row>95</xdr:row>
      <xdr:rowOff>159204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393082"/>
          <a:ext cx="889000" cy="5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68817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121882</xdr:rowOff>
    </xdr:from>
    <xdr:to>
      <xdr:col>55</xdr:col>
      <xdr:colOff>50800</xdr:colOff>
      <xdr:row>95</xdr:row>
      <xdr:rowOff>52032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23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144759</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08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67205</xdr:rowOff>
    </xdr:from>
    <xdr:to>
      <xdr:col>50</xdr:col>
      <xdr:colOff>165100</xdr:colOff>
      <xdr:row>95</xdr:row>
      <xdr:rowOff>168805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35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13882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13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15973</xdr:rowOff>
    </xdr:from>
    <xdr:to>
      <xdr:col>46</xdr:col>
      <xdr:colOff>38100</xdr:colOff>
      <xdr:row>94</xdr:row>
      <xdr:rowOff>117573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1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134100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59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54532</xdr:rowOff>
    </xdr:from>
    <xdr:to>
      <xdr:col>41</xdr:col>
      <xdr:colOff>101600</xdr:colOff>
      <xdr:row>95</xdr:row>
      <xdr:rowOff>156132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34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1209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11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108404</xdr:rowOff>
    </xdr:from>
    <xdr:to>
      <xdr:col>36</xdr:col>
      <xdr:colOff>165100</xdr:colOff>
      <xdr:row>96</xdr:row>
      <xdr:rowOff>38554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39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55081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17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170637</xdr:rowOff>
    </xdr:from>
    <xdr:to>
      <xdr:col>85</xdr:col>
      <xdr:colOff>127000</xdr:colOff>
      <xdr:row>37</xdr:row>
      <xdr:rowOff>38164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42837"/>
          <a:ext cx="8382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38164</xdr:rowOff>
    </xdr:from>
    <xdr:to>
      <xdr:col>81</xdr:col>
      <xdr:colOff>50800</xdr:colOff>
      <xdr:row>37</xdr:row>
      <xdr:rowOff>47422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81814"/>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47422</xdr:rowOff>
    </xdr:from>
    <xdr:to>
      <xdr:col>76</xdr:col>
      <xdr:colOff>114300</xdr:colOff>
      <xdr:row>37</xdr:row>
      <xdr:rowOff>49231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91072"/>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49231</xdr:rowOff>
    </xdr:from>
    <xdr:to>
      <xdr:col>71</xdr:col>
      <xdr:colOff>177800</xdr:colOff>
      <xdr:row>37</xdr:row>
      <xdr:rowOff>56775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9288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150906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119837</xdr:rowOff>
    </xdr:from>
    <xdr:to>
      <xdr:col>85</xdr:col>
      <xdr:colOff>177800</xdr:colOff>
      <xdr:row>37</xdr:row>
      <xdr:rowOff>49987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98264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158814</xdr:rowOff>
    </xdr:from>
    <xdr:to>
      <xdr:col>81</xdr:col>
      <xdr:colOff>101600</xdr:colOff>
      <xdr:row>37</xdr:row>
      <xdr:rowOff>88964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80091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2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168072</xdr:rowOff>
    </xdr:from>
    <xdr:to>
      <xdr:col>76</xdr:col>
      <xdr:colOff>165100</xdr:colOff>
      <xdr:row>37</xdr:row>
      <xdr:rowOff>98222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89349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3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169881</xdr:rowOff>
    </xdr:from>
    <xdr:to>
      <xdr:col>72</xdr:col>
      <xdr:colOff>38100</xdr:colOff>
      <xdr:row>37</xdr:row>
      <xdr:rowOff>100031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4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91158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3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5975</xdr:rowOff>
    </xdr:from>
    <xdr:to>
      <xdr:col>67</xdr:col>
      <xdr:colOff>101600</xdr:colOff>
      <xdr:row>37</xdr:row>
      <xdr:rowOff>107575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4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98702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4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126883</xdr:rowOff>
    </xdr:from>
    <xdr:to>
      <xdr:col>85</xdr:col>
      <xdr:colOff>127000</xdr:colOff>
      <xdr:row>56</xdr:row>
      <xdr:rowOff>132986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28083"/>
          <a:ext cx="8382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126883</xdr:rowOff>
    </xdr:from>
    <xdr:to>
      <xdr:col>81</xdr:col>
      <xdr:colOff>50800</xdr:colOff>
      <xdr:row>57</xdr:row>
      <xdr:rowOff>20256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28083"/>
          <a:ext cx="889000" cy="6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156510</xdr:rowOff>
    </xdr:from>
    <xdr:to>
      <xdr:col>76</xdr:col>
      <xdr:colOff>114300</xdr:colOff>
      <xdr:row>57</xdr:row>
      <xdr:rowOff>20256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586260"/>
          <a:ext cx="889000" cy="20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156510</xdr:rowOff>
    </xdr:from>
    <xdr:to>
      <xdr:col>71</xdr:col>
      <xdr:colOff>177800</xdr:colOff>
      <xdr:row>57</xdr:row>
      <xdr:rowOff>6114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586260"/>
          <a:ext cx="889000" cy="19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119143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17898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82186</xdr:rowOff>
    </xdr:from>
    <xdr:to>
      <xdr:col>85</xdr:col>
      <xdr:colOff>177800</xdr:colOff>
      <xdr:row>57</xdr:row>
      <xdr:rowOff>12336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60613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6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76083</xdr:rowOff>
    </xdr:from>
    <xdr:to>
      <xdr:col>81</xdr:col>
      <xdr:colOff>101600</xdr:colOff>
      <xdr:row>57</xdr:row>
      <xdr:rowOff>6233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7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168810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7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140906</xdr:rowOff>
    </xdr:from>
    <xdr:to>
      <xdr:col>76</xdr:col>
      <xdr:colOff>165100</xdr:colOff>
      <xdr:row>57</xdr:row>
      <xdr:rowOff>71056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62183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3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105710</xdr:rowOff>
    </xdr:from>
    <xdr:to>
      <xdr:col>72</xdr:col>
      <xdr:colOff>38100</xdr:colOff>
      <xdr:row>56</xdr:row>
      <xdr:rowOff>35860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52387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1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126764</xdr:rowOff>
    </xdr:from>
    <xdr:to>
      <xdr:col>67</xdr:col>
      <xdr:colOff>101600</xdr:colOff>
      <xdr:row>57</xdr:row>
      <xdr:rowOff>56914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48041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43498</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8048"/>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43421</xdr:rowOff>
    </xdr:from>
    <xdr:to>
      <xdr:col>76</xdr:col>
      <xdr:colOff>114300</xdr:colOff>
      <xdr:row>79</xdr:row>
      <xdr:rowOff>43498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797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31305</xdr:rowOff>
    </xdr:from>
    <xdr:to>
      <xdr:col>71</xdr:col>
      <xdr:colOff>177800</xdr:colOff>
      <xdr:row>79</xdr:row>
      <xdr:rowOff>43421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75855"/>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97718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2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151173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00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164148</xdr:rowOff>
    </xdr:from>
    <xdr:to>
      <xdr:col>76</xdr:col>
      <xdr:colOff>165100</xdr:colOff>
      <xdr:row>79</xdr:row>
      <xdr:rowOff>94298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85425</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35333" y="13629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164071</xdr:rowOff>
    </xdr:from>
    <xdr:to>
      <xdr:col>72</xdr:col>
      <xdr:colOff>38100</xdr:colOff>
      <xdr:row>79</xdr:row>
      <xdr:rowOff>94221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85348</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46333" y="13629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151955</xdr:rowOff>
    </xdr:from>
    <xdr:to>
      <xdr:col>67</xdr:col>
      <xdr:colOff>101600</xdr:colOff>
      <xdr:row>79</xdr:row>
      <xdr:rowOff>82105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73232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17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97231</xdr:rowOff>
    </xdr:from>
    <xdr:to>
      <xdr:col>85</xdr:col>
      <xdr:colOff>127000</xdr:colOff>
      <xdr:row>96</xdr:row>
      <xdr:rowOff>119380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56431"/>
          <a:ext cx="8382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118554</xdr:rowOff>
    </xdr:from>
    <xdr:to>
      <xdr:col>81</xdr:col>
      <xdr:colOff>50800</xdr:colOff>
      <xdr:row>96</xdr:row>
      <xdr:rowOff>119380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577754"/>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118554</xdr:rowOff>
    </xdr:from>
    <xdr:to>
      <xdr:col>76</xdr:col>
      <xdr:colOff>114300</xdr:colOff>
      <xdr:row>96</xdr:row>
      <xdr:rowOff>157290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77754"/>
          <a:ext cx="889000" cy="3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95555</xdr:rowOff>
    </xdr:from>
    <xdr:to>
      <xdr:col>71</xdr:col>
      <xdr:colOff>177800</xdr:colOff>
      <xdr:row>96</xdr:row>
      <xdr:rowOff>157290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211855"/>
          <a:ext cx="889000" cy="40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43235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46431</xdr:rowOff>
    </xdr:from>
    <xdr:to>
      <xdr:col>85</xdr:col>
      <xdr:colOff>177800</xdr:colOff>
      <xdr:row>96</xdr:row>
      <xdr:rowOff>148031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69308</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35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68580</xdr:rowOff>
    </xdr:from>
    <xdr:to>
      <xdr:col>81</xdr:col>
      <xdr:colOff>101600</xdr:colOff>
      <xdr:row>96</xdr:row>
      <xdr:rowOff>170180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30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67754</xdr:rowOff>
    </xdr:from>
    <xdr:to>
      <xdr:col>76</xdr:col>
      <xdr:colOff>165100</xdr:colOff>
      <xdr:row>96</xdr:row>
      <xdr:rowOff>169354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2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14431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3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106490</xdr:rowOff>
    </xdr:from>
    <xdr:to>
      <xdr:col>72</xdr:col>
      <xdr:colOff>38100</xdr:colOff>
      <xdr:row>97</xdr:row>
      <xdr:rowOff>36640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53167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3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44755</xdr:rowOff>
    </xdr:from>
    <xdr:to>
      <xdr:col>67</xdr:col>
      <xdr:colOff>101600</xdr:colOff>
      <xdr:row>94</xdr:row>
      <xdr:rowOff>146355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1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162882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593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12990</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013740"/>
          <a:ext cx="1269" cy="771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144034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30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131117</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78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12990</xdr:rowOff>
    </xdr:from>
    <xdr:to>
      <xdr:col>116</xdr:col>
      <xdr:colOff>152400</xdr:colOff>
      <xdr:row>35</xdr:row>
      <xdr:rowOff>12990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01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27360</xdr:rowOff>
    </xdr:from>
    <xdr:to>
      <xdr:col>116</xdr:col>
      <xdr:colOff>63500</xdr:colOff>
      <xdr:row>35</xdr:row>
      <xdr:rowOff>12990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5685210"/>
          <a:ext cx="838200" cy="3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17035</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70358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38608</xdr:rowOff>
    </xdr:from>
    <xdr:to>
      <xdr:col>116</xdr:col>
      <xdr:colOff>114300</xdr:colOff>
      <xdr:row>39</xdr:row>
      <xdr:rowOff>140208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157988</xdr:rowOff>
    </xdr:from>
    <xdr:to>
      <xdr:col>111</xdr:col>
      <xdr:colOff>177800</xdr:colOff>
      <xdr:row>33</xdr:row>
      <xdr:rowOff>27360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5301488"/>
          <a:ext cx="889000" cy="38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34689</xdr:rowOff>
    </xdr:from>
    <xdr:to>
      <xdr:col>112</xdr:col>
      <xdr:colOff>38100</xdr:colOff>
      <xdr:row>39</xdr:row>
      <xdr:rowOff>136289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127416</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813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157988</xdr:rowOff>
    </xdr:from>
    <xdr:to>
      <xdr:col>107</xdr:col>
      <xdr:colOff>50800</xdr:colOff>
      <xdr:row>34</xdr:row>
      <xdr:rowOff>130883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9545300" y="5301488"/>
          <a:ext cx="889000" cy="65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30444</xdr:rowOff>
    </xdr:from>
    <xdr:to>
      <xdr:col>107</xdr:col>
      <xdr:colOff>101600</xdr:colOff>
      <xdr:row>39</xdr:row>
      <xdr:rowOff>132044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123171</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809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88102</xdr:rowOff>
    </xdr:from>
    <xdr:to>
      <xdr:col>102</xdr:col>
      <xdr:colOff>114300</xdr:colOff>
      <xdr:row>34</xdr:row>
      <xdr:rowOff>130883</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5745952"/>
          <a:ext cx="889000" cy="2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31750</xdr:rowOff>
    </xdr:from>
    <xdr:to>
      <xdr:col>102</xdr:col>
      <xdr:colOff>165100</xdr:colOff>
      <xdr:row>39</xdr:row>
      <xdr:rowOff>133350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124477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811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25545</xdr:rowOff>
    </xdr:from>
    <xdr:to>
      <xdr:col>98</xdr:col>
      <xdr:colOff>38100</xdr:colOff>
      <xdr:row>39</xdr:row>
      <xdr:rowOff>127145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118272</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804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133640</xdr:rowOff>
    </xdr:from>
    <xdr:to>
      <xdr:col>116</xdr:col>
      <xdr:colOff>114300</xdr:colOff>
      <xdr:row>35</xdr:row>
      <xdr:rowOff>63790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59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86667</xdr:rowOff>
    </xdr:from>
    <xdr:ext cx="469744"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591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148010</xdr:rowOff>
    </xdr:from>
    <xdr:to>
      <xdr:col>112</xdr:col>
      <xdr:colOff>38100</xdr:colOff>
      <xdr:row>33</xdr:row>
      <xdr:rowOff>78160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56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94687</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088428" y="540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107188</xdr:rowOff>
    </xdr:from>
    <xdr:to>
      <xdr:col>107</xdr:col>
      <xdr:colOff>101600</xdr:colOff>
      <xdr:row>31</xdr:row>
      <xdr:rowOff>37338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525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53865</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199428" y="502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80083</xdr:rowOff>
    </xdr:from>
    <xdr:to>
      <xdr:col>102</xdr:col>
      <xdr:colOff>165100</xdr:colOff>
      <xdr:row>35</xdr:row>
      <xdr:rowOff>10233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59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26760</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10428" y="568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37302</xdr:rowOff>
    </xdr:from>
    <xdr:to>
      <xdr:col>98</xdr:col>
      <xdr:colOff>38100</xdr:colOff>
      <xdr:row>33</xdr:row>
      <xdr:rowOff>138902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56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155429</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21428" y="547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類似団体平均と比較して乖離が大きい「衛生費」・「土木費」・「諸支出金」について記載する。</a:t>
          </a:r>
        </a:p>
        <a:p>
          <a:r>
            <a:rPr kumimoji="1" lang="ja-JP" altLang="en-US" sz="1300">
              <a:latin typeface="ＭＳ Ｐゴシック" panose="020B0600070205080204" pitchFamily="50" charset="-128"/>
              <a:ea typeface="ＭＳ Ｐゴシック" panose="020B0600070205080204" pitchFamily="50" charset="-128"/>
            </a:rPr>
            <a:t>　・「衛生費」については、病院事業会計への繰出金や一般廃棄物処理施設等の一部事務組合への負担金などによるものである。　</a:t>
          </a:r>
        </a:p>
        <a:p>
          <a:r>
            <a:rPr kumimoji="1" lang="ja-JP" altLang="en-US" sz="1300">
              <a:latin typeface="ＭＳ Ｐゴシック" panose="020B0600070205080204" pitchFamily="50" charset="-128"/>
              <a:ea typeface="ＭＳ Ｐゴシック" panose="020B0600070205080204" pitchFamily="50" charset="-128"/>
            </a:rPr>
            <a:t>　・「土木費」については、除雪関連経費の増加により乖離が大きくなっている。</a:t>
          </a:r>
        </a:p>
        <a:p>
          <a:r>
            <a:rPr kumimoji="1" lang="ja-JP" altLang="en-US" sz="1300">
              <a:latin typeface="ＭＳ Ｐゴシック" panose="020B0600070205080204" pitchFamily="50" charset="-128"/>
              <a:ea typeface="ＭＳ Ｐゴシック" panose="020B0600070205080204" pitchFamily="50" charset="-128"/>
            </a:rPr>
            <a:t>　・「諸支出金」については、土地開発公社整理に係る土地取得費によるものである。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年度については、基金の取り崩しを実施せず、前年度繰越金の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を積立てたことにより、</a:t>
          </a:r>
          <a:r>
            <a:rPr kumimoji="1" lang="en-US" altLang="ja-JP" sz="1400">
              <a:latin typeface="ＭＳ ゴシック" pitchFamily="49" charset="-128"/>
              <a:ea typeface="ＭＳ ゴシック" pitchFamily="49" charset="-128"/>
            </a:rPr>
            <a:t>235</a:t>
          </a:r>
          <a:r>
            <a:rPr kumimoji="1" lang="ja-JP" altLang="en-US" sz="1400">
              <a:latin typeface="ＭＳ ゴシック" pitchFamily="49" charset="-128"/>
              <a:ea typeface="ＭＳ ゴシック" pitchFamily="49" charset="-128"/>
            </a:rPr>
            <a:t>百万円の増加となっている。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年度決算に引き続き、全ての会計において黒字又は収支均衡となっている。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下水道事業の黒字については、法適用化に伴う打ち切り決算の影響によるものである。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元利償還金については、地方債発行の抑制や繰上償還の実施により減少傾向にある。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新発債の抑制や繰上償還の効果により順調に減少しており、財政調整基金や公共施設整備金、留萌市応援基金などの充当可能基金の増加により将来負担比率の分子は大幅に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北海道留萌市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ふるさと納税の増加に伴い留萌市応援基金が増加しており、、また、財政調整基金の前年度繰越金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の積立てや普通交付税の再算定における臨時財政対策債償還基金費の減債基金への積立てにより、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財政調整基金については、前年度実質収支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分の法定積立てを実施しながら、当該年度の財政状況により必要に応じて繰入れを実施し、公共施設整備基金については、老朽化が進む公共施設等の更新等事業に対して必要に応じて繰入れを実施する。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主に公共施設等の整備、留萌市応援寄附金、社会福祉関連事業の各種関連事業への繰入れを実施している。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年度については、主に留萌市応援寄附金の増による積立てにより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留萌市応援寄附金は増加傾向であり留萌市応援基金については今後も増加が見込まれるが、他の基金については具体的な積立ての予定がないことから、残高の状況によっては、収支状況も考慮し積み増しも検討しながら管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繰り入れについては、それぞれの基金残高を考慮しながら、当該年度の実施事業に対して必要に応じて繰入れを実施する。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年度については、基金の取り崩しを実施せず、前年度繰越金の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前年度実質収支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分の法定積立てを実施しながら、当該年度の財政状況により必要に応じて繰入れを実施する。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年度の普通交付税再算定において交付された臨時財政対策債償還基金費分の積立てを実施したため、残高が増加している。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臨時財政対策債償還基金費分の積立額は令和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年度に繰入れを実施する。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17295185</v>
      </c>
      <c r="BO4" s="449"/>
      <c r="BP4" s="449"/>
      <c r="BQ4" s="449"/>
      <c r="BR4" s="449"/>
      <c r="BS4" s="449"/>
      <c r="BT4" s="449"/>
      <c r="BU4" s="450"/>
      <c r="BV4" s="448">
        <v>16249208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7.4</v>
      </c>
      <c r="CU4" s="589"/>
      <c r="CV4" s="589"/>
      <c r="CW4" s="589"/>
      <c r="CX4" s="589"/>
      <c r="CY4" s="589"/>
      <c r="CZ4" s="589"/>
      <c r="DA4" s="590"/>
      <c r="DB4" s="588">
        <v>6.1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16717891</v>
      </c>
      <c r="BO5" s="420"/>
      <c r="BP5" s="420"/>
      <c r="BQ5" s="420"/>
      <c r="BR5" s="420"/>
      <c r="BS5" s="420"/>
      <c r="BT5" s="420"/>
      <c r="BU5" s="421"/>
      <c r="BV5" s="419">
        <v>15764347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94.9</v>
      </c>
      <c r="CU5" s="417"/>
      <c r="CV5" s="417"/>
      <c r="CW5" s="417"/>
      <c r="CX5" s="417"/>
      <c r="CY5" s="417"/>
      <c r="CZ5" s="417"/>
      <c r="DA5" s="418"/>
      <c r="DB5" s="416">
        <v>92.5</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577294</v>
      </c>
      <c r="BO6" s="420"/>
      <c r="BP6" s="420"/>
      <c r="BQ6" s="420"/>
      <c r="BR6" s="420"/>
      <c r="BS6" s="420"/>
      <c r="BT6" s="420"/>
      <c r="BU6" s="421"/>
      <c r="BV6" s="419">
        <v>484861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95.4</v>
      </c>
      <c r="CU6" s="563"/>
      <c r="CV6" s="563"/>
      <c r="CW6" s="563"/>
      <c r="CX6" s="563"/>
      <c r="CY6" s="563"/>
      <c r="CZ6" s="563"/>
      <c r="DA6" s="564"/>
      <c r="DB6" s="562">
        <v>93.5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153</v>
      </c>
      <c r="BO7" s="420"/>
      <c r="BP7" s="420"/>
      <c r="BQ7" s="420"/>
      <c r="BR7" s="420"/>
      <c r="BS7" s="420"/>
      <c r="BT7" s="420"/>
      <c r="BU7" s="421"/>
      <c r="BV7" s="419">
        <v>14866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7777925</v>
      </c>
      <c r="CU7" s="420"/>
      <c r="CV7" s="420"/>
      <c r="CW7" s="420"/>
      <c r="CX7" s="420"/>
      <c r="CY7" s="420"/>
      <c r="CZ7" s="420"/>
      <c r="DA7" s="421"/>
      <c r="DB7" s="419">
        <v>7691472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577141</v>
      </c>
      <c r="BO8" s="420"/>
      <c r="BP8" s="420"/>
      <c r="BQ8" s="420"/>
      <c r="BR8" s="420"/>
      <c r="BS8" s="420"/>
      <c r="BT8" s="420"/>
      <c r="BU8" s="421"/>
      <c r="BV8" s="419">
        <v>469995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0.31</v>
      </c>
      <c r="CU8" s="523"/>
      <c r="CV8" s="523"/>
      <c r="CW8" s="523"/>
      <c r="CX8" s="523"/>
      <c r="CY8" s="523"/>
      <c r="CZ8" s="523"/>
      <c r="DA8" s="524"/>
      <c r="DB8" s="522">
        <v>0.32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20114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107146</v>
      </c>
      <c r="BO9" s="420"/>
      <c r="BP9" s="420"/>
      <c r="BQ9" s="420"/>
      <c r="BR9" s="420"/>
      <c r="BS9" s="420"/>
      <c r="BT9" s="420"/>
      <c r="BU9" s="421"/>
      <c r="BV9" s="419">
        <v>-102474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11.7</v>
      </c>
      <c r="CU9" s="417"/>
      <c r="CV9" s="417"/>
      <c r="CW9" s="417"/>
      <c r="CX9" s="417"/>
      <c r="CY9" s="417"/>
      <c r="CZ9" s="417"/>
      <c r="DA9" s="418"/>
      <c r="DB9" s="416">
        <v>12.2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22221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235018</v>
      </c>
      <c r="BO10" s="420"/>
      <c r="BP10" s="420"/>
      <c r="BQ10" s="420"/>
      <c r="BR10" s="420"/>
      <c r="BS10" s="420"/>
      <c r="BT10" s="420"/>
      <c r="BU10" s="421"/>
      <c r="BV10" s="419">
        <v>311277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18695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18511</v>
      </c>
      <c r="S13" s="507"/>
      <c r="T13" s="507"/>
      <c r="U13" s="507"/>
      <c r="V13" s="508"/>
      <c r="W13" s="509" t="s">
        <v>131</v>
      </c>
      <c r="X13" s="405"/>
      <c r="Y13" s="405"/>
      <c r="Z13" s="405"/>
      <c r="AA13" s="405"/>
      <c r="AB13" s="406"/>
      <c r="AC13" s="372">
        <v>315</v>
      </c>
      <c r="AD13" s="373"/>
      <c r="AE13" s="373"/>
      <c r="AF13" s="373"/>
      <c r="AG13" s="374"/>
      <c r="AH13" s="372">
        <v>358</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342164</v>
      </c>
      <c r="BO13" s="420"/>
      <c r="BP13" s="420"/>
      <c r="BQ13" s="420"/>
      <c r="BR13" s="420"/>
      <c r="BS13" s="420"/>
      <c r="BT13" s="420"/>
      <c r="BU13" s="421"/>
      <c r="BV13" s="419">
        <v>208803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9.1999999999999993</v>
      </c>
      <c r="CU13" s="417"/>
      <c r="CV13" s="417"/>
      <c r="CW13" s="417"/>
      <c r="CX13" s="417"/>
      <c r="CY13" s="417"/>
      <c r="CZ13" s="417"/>
      <c r="DA13" s="418"/>
      <c r="DB13" s="416">
        <v>9.4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19234</v>
      </c>
      <c r="S14" s="507"/>
      <c r="T14" s="507"/>
      <c r="U14" s="507"/>
      <c r="V14" s="508"/>
      <c r="W14" s="510"/>
      <c r="X14" s="408"/>
      <c r="Y14" s="408"/>
      <c r="Z14" s="408"/>
      <c r="AA14" s="408"/>
      <c r="AB14" s="409"/>
      <c r="AC14" s="499">
        <v>3.3</v>
      </c>
      <c r="AD14" s="500"/>
      <c r="AE14" s="500"/>
      <c r="AF14" s="500"/>
      <c r="AG14" s="501"/>
      <c r="AH14" s="499">
        <v>3.3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v>4.9000000000000004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19072</v>
      </c>
      <c r="S15" s="507"/>
      <c r="T15" s="507"/>
      <c r="U15" s="507"/>
      <c r="V15" s="508"/>
      <c r="W15" s="509" t="s">
        <v>137</v>
      </c>
      <c r="X15" s="405"/>
      <c r="Y15" s="405"/>
      <c r="Z15" s="405"/>
      <c r="AA15" s="405"/>
      <c r="AB15" s="406"/>
      <c r="AC15" s="372">
        <v>1896</v>
      </c>
      <c r="AD15" s="373"/>
      <c r="AE15" s="373"/>
      <c r="AF15" s="373"/>
      <c r="AG15" s="374"/>
      <c r="AH15" s="372">
        <v>2200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2271433</v>
      </c>
      <c r="BO15" s="449"/>
      <c r="BP15" s="449"/>
      <c r="BQ15" s="449"/>
      <c r="BR15" s="449"/>
      <c r="BS15" s="449"/>
      <c r="BT15" s="449"/>
      <c r="BU15" s="450"/>
      <c r="BV15" s="448">
        <v>2231357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19.8</v>
      </c>
      <c r="AD16" s="500"/>
      <c r="AE16" s="500"/>
      <c r="AF16" s="500"/>
      <c r="AG16" s="501"/>
      <c r="AH16" s="499">
        <v>20.399999999999999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7188346</v>
      </c>
      <c r="BO16" s="420"/>
      <c r="BP16" s="420"/>
      <c r="BQ16" s="420"/>
      <c r="BR16" s="420"/>
      <c r="BS16" s="420"/>
      <c r="BT16" s="420"/>
      <c r="BU16" s="421"/>
      <c r="BV16" s="419">
        <v>7049646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7344</v>
      </c>
      <c r="AD17" s="373"/>
      <c r="AE17" s="373"/>
      <c r="AF17" s="373"/>
      <c r="AG17" s="374"/>
      <c r="AH17" s="372">
        <v>8213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2822073</v>
      </c>
      <c r="BO17" s="420"/>
      <c r="BP17" s="420"/>
      <c r="BQ17" s="420"/>
      <c r="BR17" s="420"/>
      <c r="BS17" s="420"/>
      <c r="BT17" s="420"/>
      <c r="BU17" s="421"/>
      <c r="BV17" s="419">
        <v>2784132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297.81</v>
      </c>
      <c r="M18" s="472"/>
      <c r="N18" s="472"/>
      <c r="O18" s="472"/>
      <c r="P18" s="472"/>
      <c r="Q18" s="472"/>
      <c r="R18" s="473"/>
      <c r="S18" s="473"/>
      <c r="T18" s="473"/>
      <c r="U18" s="473"/>
      <c r="V18" s="474"/>
      <c r="W18" s="490"/>
      <c r="X18" s="491"/>
      <c r="Y18" s="491"/>
      <c r="Z18" s="491"/>
      <c r="AA18" s="491"/>
      <c r="AB18" s="515"/>
      <c r="AC18" s="389">
        <v>76.900000000000006</v>
      </c>
      <c r="AD18" s="390"/>
      <c r="AE18" s="390"/>
      <c r="AF18" s="390"/>
      <c r="AG18" s="475"/>
      <c r="AH18" s="389">
        <v>76.3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7502092</v>
      </c>
      <c r="BO18" s="420"/>
      <c r="BP18" s="420"/>
      <c r="BQ18" s="420"/>
      <c r="BR18" s="420"/>
      <c r="BS18" s="420"/>
      <c r="BT18" s="420"/>
      <c r="BU18" s="421"/>
      <c r="BV18" s="419">
        <v>7288562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68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10300303</v>
      </c>
      <c r="BO19" s="420"/>
      <c r="BP19" s="420"/>
      <c r="BQ19" s="420"/>
      <c r="BR19" s="420"/>
      <c r="BS19" s="420"/>
      <c r="BT19" s="420"/>
      <c r="BU19" s="421"/>
      <c r="BV19" s="419">
        <v>9812610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9816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11740267</v>
      </c>
      <c r="BO22" s="449"/>
      <c r="BP22" s="449"/>
      <c r="BQ22" s="449"/>
      <c r="BR22" s="449"/>
      <c r="BS22" s="449"/>
      <c r="BT22" s="449"/>
      <c r="BU22" s="450"/>
      <c r="BV22" s="448">
        <v>12004904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10734907</v>
      </c>
      <c r="BO23" s="420"/>
      <c r="BP23" s="420"/>
      <c r="BQ23" s="420"/>
      <c r="BR23" s="420"/>
      <c r="BS23" s="420"/>
      <c r="BT23" s="420"/>
      <c r="BU23" s="421"/>
      <c r="BV23" s="419">
        <v>10905106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8300</v>
      </c>
      <c r="R24" s="373"/>
      <c r="S24" s="373"/>
      <c r="T24" s="373"/>
      <c r="U24" s="373"/>
      <c r="V24" s="374"/>
      <c r="W24" s="462"/>
      <c r="X24" s="399"/>
      <c r="Y24" s="400"/>
      <c r="Z24" s="375" t="s">
        <v>162</v>
      </c>
      <c r="AA24" s="376"/>
      <c r="AB24" s="376"/>
      <c r="AC24" s="376"/>
      <c r="AD24" s="376"/>
      <c r="AE24" s="376"/>
      <c r="AF24" s="376"/>
      <c r="AG24" s="377"/>
      <c r="AH24" s="372">
        <v>178</v>
      </c>
      <c r="AI24" s="373"/>
      <c r="AJ24" s="373"/>
      <c r="AK24" s="373"/>
      <c r="AL24" s="374"/>
      <c r="AM24" s="372">
        <v>524032</v>
      </c>
      <c r="AN24" s="373"/>
      <c r="AO24" s="373"/>
      <c r="AP24" s="373"/>
      <c r="AQ24" s="373"/>
      <c r="AR24" s="374"/>
      <c r="AS24" s="372">
        <v>2944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8011492</v>
      </c>
      <c r="BO24" s="420"/>
      <c r="BP24" s="420"/>
      <c r="BQ24" s="420"/>
      <c r="BR24" s="420"/>
      <c r="BS24" s="420"/>
      <c r="BT24" s="420"/>
      <c r="BU24" s="421"/>
      <c r="BV24" s="419">
        <v>7914327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6800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880243</v>
      </c>
      <c r="BO25" s="449"/>
      <c r="BP25" s="449"/>
      <c r="BQ25" s="449"/>
      <c r="BR25" s="449"/>
      <c r="BS25" s="449"/>
      <c r="BT25" s="449"/>
      <c r="BU25" s="450"/>
      <c r="BV25" s="448">
        <v>568442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5800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3800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3400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1922576</v>
      </c>
      <c r="BO28" s="449"/>
      <c r="BP28" s="449"/>
      <c r="BQ28" s="449"/>
      <c r="BR28" s="449"/>
      <c r="BS28" s="449"/>
      <c r="BT28" s="449"/>
      <c r="BU28" s="450"/>
      <c r="BV28" s="448">
        <v>1687558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12</v>
      </c>
      <c r="M29" s="373"/>
      <c r="N29" s="373"/>
      <c r="O29" s="373"/>
      <c r="P29" s="374"/>
      <c r="Q29" s="372">
        <v>3100</v>
      </c>
      <c r="R29" s="373"/>
      <c r="S29" s="373"/>
      <c r="T29" s="373"/>
      <c r="U29" s="373"/>
      <c r="V29" s="374"/>
      <c r="W29" s="463"/>
      <c r="X29" s="464"/>
      <c r="Y29" s="465"/>
      <c r="Z29" s="375" t="s">
        <v>177</v>
      </c>
      <c r="AA29" s="376"/>
      <c r="AB29" s="376"/>
      <c r="AC29" s="376"/>
      <c r="AD29" s="376"/>
      <c r="AE29" s="376"/>
      <c r="AF29" s="376"/>
      <c r="AG29" s="377"/>
      <c r="AH29" s="372">
        <v>178</v>
      </c>
      <c r="AI29" s="373"/>
      <c r="AJ29" s="373"/>
      <c r="AK29" s="373"/>
      <c r="AL29" s="374"/>
      <c r="AM29" s="372">
        <v>524032</v>
      </c>
      <c r="AN29" s="373"/>
      <c r="AO29" s="373"/>
      <c r="AP29" s="373"/>
      <c r="AQ29" s="373"/>
      <c r="AR29" s="374"/>
      <c r="AS29" s="372">
        <v>2944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129655</v>
      </c>
      <c r="BO29" s="420"/>
      <c r="BP29" s="420"/>
      <c r="BQ29" s="420"/>
      <c r="BR29" s="420"/>
      <c r="BS29" s="420"/>
      <c r="BT29" s="420"/>
      <c r="BU29" s="421"/>
      <c r="BV29" s="419">
        <v>100000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4086738</v>
      </c>
      <c r="BO30" s="454"/>
      <c r="BP30" s="454"/>
      <c r="BQ30" s="454"/>
      <c r="BR30" s="454"/>
      <c r="BS30" s="454"/>
      <c r="BT30" s="454"/>
      <c r="BU30" s="455"/>
      <c r="BV30" s="453">
        <v>3620698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留萌南部衛生組合</v>
      </c>
      <c r="BZ34" s="368"/>
      <c r="CA34" s="368"/>
      <c r="CB34" s="368"/>
      <c r="CC34" s="368"/>
      <c r="CD34" s="368"/>
      <c r="CE34" s="368"/>
      <c r="CF34" s="368"/>
      <c r="CG34" s="368"/>
      <c r="CH34" s="368"/>
      <c r="CI34" s="368"/>
      <c r="CJ34" s="368"/>
      <c r="CK34" s="368"/>
      <c r="CL34" s="368"/>
      <c r="CM34" s="368"/>
      <c r="CN34" s="181"/>
      <c r="CO34" s="367">
        <f>IF(CQ34="","",MAX(C34:D43,U34:V43,AM34:AN43,BE34:BF43,BW34:BX43)+1)</f>
        <v>12</v>
      </c>
      <c r="CP34" s="367"/>
      <c r="CQ34" s="368" t="str">
        <f>IF('各会計、関係団体の財政状況及び健全化判断比率'!BS7="","",'各会計、関係団体の財政状況及び健全化判断比率'!BS7)</f>
        <v>留萌市土地開発公社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病院事業会計</v>
      </c>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港湾事業特別会計(臨海除く)</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留萌消防組合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9</v>
      </c>
      <c r="BF36" s="367"/>
      <c r="BG36" s="368" t="str">
        <f>IF('各会計、関係団体の財政状況及び健全化判断比率'!B35="","",'各会計、関係団体の財政状況及び健全化判断比率'!B35)</f>
        <v>港湾事業特別会計(臨海)</v>
      </c>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Y9BfgVjC4JOIDrgc8SIB4T7MuNrFLiYcaXZUiPlKr8cQqgu5HJUrtn27sqVhTou/y95uOxwo8h282LUujVQnsw==" saltValue="5YC/vc7V8eA91KjWKyeJ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2228989</v>
      </c>
      <c r="S5" s="677"/>
      <c r="T5" s="677"/>
      <c r="U5" s="677"/>
      <c r="V5" s="677"/>
      <c r="W5" s="677"/>
      <c r="X5" s="677"/>
      <c r="Y5" s="702"/>
      <c r="Z5" s="715">
        <v>12.9</v>
      </c>
      <c r="AA5" s="715"/>
      <c r="AB5" s="715"/>
      <c r="AC5" s="715"/>
      <c r="AD5" s="716">
        <v>2103961</v>
      </c>
      <c r="AE5" s="716"/>
      <c r="AF5" s="716"/>
      <c r="AG5" s="716"/>
      <c r="AH5" s="716"/>
      <c r="AI5" s="716"/>
      <c r="AJ5" s="716"/>
      <c r="AK5" s="716"/>
      <c r="AL5" s="703">
        <v>26.8</v>
      </c>
      <c r="AM5" s="685"/>
      <c r="AN5" s="685"/>
      <c r="AO5" s="704"/>
      <c r="AP5" s="679" t="s">
        <v>216</v>
      </c>
      <c r="AQ5" s="680"/>
      <c r="AR5" s="680"/>
      <c r="AS5" s="680"/>
      <c r="AT5" s="680"/>
      <c r="AU5" s="680"/>
      <c r="AV5" s="680"/>
      <c r="AW5" s="680"/>
      <c r="AX5" s="680"/>
      <c r="AY5" s="680"/>
      <c r="AZ5" s="680"/>
      <c r="BA5" s="680"/>
      <c r="BB5" s="680"/>
      <c r="BC5" s="680"/>
      <c r="BD5" s="680"/>
      <c r="BE5" s="680"/>
      <c r="BF5" s="681"/>
      <c r="BG5" s="621">
        <v>2103961</v>
      </c>
      <c r="BH5" s="622"/>
      <c r="BI5" s="622"/>
      <c r="BJ5" s="622"/>
      <c r="BK5" s="622"/>
      <c r="BL5" s="622"/>
      <c r="BM5" s="622"/>
      <c r="BN5" s="623"/>
      <c r="BO5" s="659">
        <v>94.4</v>
      </c>
      <c r="BP5" s="659"/>
      <c r="BQ5" s="659"/>
      <c r="BR5" s="659"/>
      <c r="BS5" s="660">
        <v>37870</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108670</v>
      </c>
      <c r="S6" s="622"/>
      <c r="T6" s="622"/>
      <c r="U6" s="622"/>
      <c r="V6" s="622"/>
      <c r="W6" s="622"/>
      <c r="X6" s="622"/>
      <c r="Y6" s="623"/>
      <c r="Z6" s="659">
        <v>0.6</v>
      </c>
      <c r="AA6" s="659"/>
      <c r="AB6" s="659"/>
      <c r="AC6" s="659"/>
      <c r="AD6" s="660">
        <v>108670</v>
      </c>
      <c r="AE6" s="660"/>
      <c r="AF6" s="660"/>
      <c r="AG6" s="660"/>
      <c r="AH6" s="660"/>
      <c r="AI6" s="660"/>
      <c r="AJ6" s="660"/>
      <c r="AK6" s="660"/>
      <c r="AL6" s="624">
        <v>1.4</v>
      </c>
      <c r="AM6" s="625"/>
      <c r="AN6" s="625"/>
      <c r="AO6" s="661"/>
      <c r="AP6" s="618" t="s">
        <v>221</v>
      </c>
      <c r="AQ6" s="619"/>
      <c r="AR6" s="619"/>
      <c r="AS6" s="619"/>
      <c r="AT6" s="619"/>
      <c r="AU6" s="619"/>
      <c r="AV6" s="619"/>
      <c r="AW6" s="619"/>
      <c r="AX6" s="619"/>
      <c r="AY6" s="619"/>
      <c r="AZ6" s="619"/>
      <c r="BA6" s="619"/>
      <c r="BB6" s="619"/>
      <c r="BC6" s="619"/>
      <c r="BD6" s="619"/>
      <c r="BE6" s="619"/>
      <c r="BF6" s="620"/>
      <c r="BG6" s="621">
        <v>2103961</v>
      </c>
      <c r="BH6" s="622"/>
      <c r="BI6" s="622"/>
      <c r="BJ6" s="622"/>
      <c r="BK6" s="622"/>
      <c r="BL6" s="622"/>
      <c r="BM6" s="622"/>
      <c r="BN6" s="623"/>
      <c r="BO6" s="659">
        <v>94.4</v>
      </c>
      <c r="BP6" s="659"/>
      <c r="BQ6" s="659"/>
      <c r="BR6" s="659"/>
      <c r="BS6" s="660">
        <v>37870</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133798</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133620</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848</v>
      </c>
      <c r="S7" s="622"/>
      <c r="T7" s="622"/>
      <c r="U7" s="622"/>
      <c r="V7" s="622"/>
      <c r="W7" s="622"/>
      <c r="X7" s="622"/>
      <c r="Y7" s="623"/>
      <c r="Z7" s="659">
        <v>0</v>
      </c>
      <c r="AA7" s="659"/>
      <c r="AB7" s="659"/>
      <c r="AC7" s="659"/>
      <c r="AD7" s="660">
        <v>848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1116260</v>
      </c>
      <c r="BH7" s="622"/>
      <c r="BI7" s="622"/>
      <c r="BJ7" s="622"/>
      <c r="BK7" s="622"/>
      <c r="BL7" s="622"/>
      <c r="BM7" s="622"/>
      <c r="BN7" s="623"/>
      <c r="BO7" s="659">
        <v>50.1</v>
      </c>
      <c r="BP7" s="659"/>
      <c r="BQ7" s="659"/>
      <c r="BR7" s="659"/>
      <c r="BS7" s="660">
        <v>37865</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3615661</v>
      </c>
      <c r="CS7" s="622"/>
      <c r="CT7" s="622"/>
      <c r="CU7" s="622"/>
      <c r="CV7" s="622"/>
      <c r="CW7" s="622"/>
      <c r="CX7" s="622"/>
      <c r="CY7" s="623"/>
      <c r="CZ7" s="659">
        <v>21.6</v>
      </c>
      <c r="DA7" s="659"/>
      <c r="DB7" s="659"/>
      <c r="DC7" s="659"/>
      <c r="DD7" s="627">
        <v>36499</v>
      </c>
      <c r="DE7" s="622"/>
      <c r="DF7" s="622"/>
      <c r="DG7" s="622"/>
      <c r="DH7" s="622"/>
      <c r="DI7" s="622"/>
      <c r="DJ7" s="622"/>
      <c r="DK7" s="622"/>
      <c r="DL7" s="622"/>
      <c r="DM7" s="622"/>
      <c r="DN7" s="622"/>
      <c r="DO7" s="622"/>
      <c r="DP7" s="623"/>
      <c r="DQ7" s="627">
        <v>1137651</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7852</v>
      </c>
      <c r="S8" s="622"/>
      <c r="T8" s="622"/>
      <c r="U8" s="622"/>
      <c r="V8" s="622"/>
      <c r="W8" s="622"/>
      <c r="X8" s="622"/>
      <c r="Y8" s="623"/>
      <c r="Z8" s="659">
        <v>0</v>
      </c>
      <c r="AA8" s="659"/>
      <c r="AB8" s="659"/>
      <c r="AC8" s="659"/>
      <c r="AD8" s="660">
        <v>7852</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35019</v>
      </c>
      <c r="BH8" s="622"/>
      <c r="BI8" s="622"/>
      <c r="BJ8" s="622"/>
      <c r="BK8" s="622"/>
      <c r="BL8" s="622"/>
      <c r="BM8" s="622"/>
      <c r="BN8" s="623"/>
      <c r="BO8" s="659">
        <v>1.6</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4189155</v>
      </c>
      <c r="CS8" s="622"/>
      <c r="CT8" s="622"/>
      <c r="CU8" s="622"/>
      <c r="CV8" s="622"/>
      <c r="CW8" s="622"/>
      <c r="CX8" s="622"/>
      <c r="CY8" s="623"/>
      <c r="CZ8" s="659">
        <v>25.1</v>
      </c>
      <c r="DA8" s="659"/>
      <c r="DB8" s="659"/>
      <c r="DC8" s="659"/>
      <c r="DD8" s="627">
        <v>163836</v>
      </c>
      <c r="DE8" s="622"/>
      <c r="DF8" s="622"/>
      <c r="DG8" s="622"/>
      <c r="DH8" s="622"/>
      <c r="DI8" s="622"/>
      <c r="DJ8" s="622"/>
      <c r="DK8" s="622"/>
      <c r="DL8" s="622"/>
      <c r="DM8" s="622"/>
      <c r="DN8" s="622"/>
      <c r="DO8" s="622"/>
      <c r="DP8" s="623"/>
      <c r="DQ8" s="627">
        <v>1991792</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9038</v>
      </c>
      <c r="S9" s="622"/>
      <c r="T9" s="622"/>
      <c r="U9" s="622"/>
      <c r="V9" s="622"/>
      <c r="W9" s="622"/>
      <c r="X9" s="622"/>
      <c r="Y9" s="623"/>
      <c r="Z9" s="659">
        <v>0.1</v>
      </c>
      <c r="AA9" s="659"/>
      <c r="AB9" s="659"/>
      <c r="AC9" s="659"/>
      <c r="AD9" s="660">
        <v>9038</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934992</v>
      </c>
      <c r="BH9" s="622"/>
      <c r="BI9" s="622"/>
      <c r="BJ9" s="622"/>
      <c r="BK9" s="622"/>
      <c r="BL9" s="622"/>
      <c r="BM9" s="622"/>
      <c r="BN9" s="623"/>
      <c r="BO9" s="659">
        <v>41.9</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2548941</v>
      </c>
      <c r="CS9" s="622"/>
      <c r="CT9" s="622"/>
      <c r="CU9" s="622"/>
      <c r="CV9" s="622"/>
      <c r="CW9" s="622"/>
      <c r="CX9" s="622"/>
      <c r="CY9" s="623"/>
      <c r="CZ9" s="659">
        <v>15.2</v>
      </c>
      <c r="DA9" s="659"/>
      <c r="DB9" s="659"/>
      <c r="DC9" s="659"/>
      <c r="DD9" s="627">
        <v>8502</v>
      </c>
      <c r="DE9" s="622"/>
      <c r="DF9" s="622"/>
      <c r="DG9" s="622"/>
      <c r="DH9" s="622"/>
      <c r="DI9" s="622"/>
      <c r="DJ9" s="622"/>
      <c r="DK9" s="622"/>
      <c r="DL9" s="622"/>
      <c r="DM9" s="622"/>
      <c r="DN9" s="622"/>
      <c r="DO9" s="622"/>
      <c r="DP9" s="623"/>
      <c r="DQ9" s="627">
        <v>1949607</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86639</v>
      </c>
      <c r="BH10" s="622"/>
      <c r="BI10" s="622"/>
      <c r="BJ10" s="622"/>
      <c r="BK10" s="622"/>
      <c r="BL10" s="622"/>
      <c r="BM10" s="622"/>
      <c r="BN10" s="623"/>
      <c r="BO10" s="659">
        <v>3.9</v>
      </c>
      <c r="BP10" s="659"/>
      <c r="BQ10" s="659"/>
      <c r="BR10" s="659"/>
      <c r="BS10" s="660">
        <v>14432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14587</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14587</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553077</v>
      </c>
      <c r="S11" s="622"/>
      <c r="T11" s="622"/>
      <c r="U11" s="622"/>
      <c r="V11" s="622"/>
      <c r="W11" s="622"/>
      <c r="X11" s="622"/>
      <c r="Y11" s="623"/>
      <c r="Z11" s="624">
        <v>3.2</v>
      </c>
      <c r="AA11" s="625"/>
      <c r="AB11" s="625"/>
      <c r="AC11" s="626"/>
      <c r="AD11" s="627">
        <v>553077</v>
      </c>
      <c r="AE11" s="622"/>
      <c r="AF11" s="622"/>
      <c r="AG11" s="622"/>
      <c r="AH11" s="622"/>
      <c r="AI11" s="622"/>
      <c r="AJ11" s="622"/>
      <c r="AK11" s="623"/>
      <c r="AL11" s="624">
        <v>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59610</v>
      </c>
      <c r="BH11" s="622"/>
      <c r="BI11" s="622"/>
      <c r="BJ11" s="622"/>
      <c r="BK11" s="622"/>
      <c r="BL11" s="622"/>
      <c r="BM11" s="622"/>
      <c r="BN11" s="623"/>
      <c r="BO11" s="659">
        <v>2.7</v>
      </c>
      <c r="BP11" s="659"/>
      <c r="BQ11" s="659"/>
      <c r="BR11" s="659"/>
      <c r="BS11" s="660">
        <v>23433</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325899</v>
      </c>
      <c r="CS11" s="622"/>
      <c r="CT11" s="622"/>
      <c r="CU11" s="622"/>
      <c r="CV11" s="622"/>
      <c r="CW11" s="622"/>
      <c r="CX11" s="622"/>
      <c r="CY11" s="623"/>
      <c r="CZ11" s="659">
        <v>1.9</v>
      </c>
      <c r="DA11" s="659"/>
      <c r="DB11" s="659"/>
      <c r="DC11" s="659"/>
      <c r="DD11" s="627">
        <v>127855</v>
      </c>
      <c r="DE11" s="622"/>
      <c r="DF11" s="622"/>
      <c r="DG11" s="622"/>
      <c r="DH11" s="622"/>
      <c r="DI11" s="622"/>
      <c r="DJ11" s="622"/>
      <c r="DK11" s="622"/>
      <c r="DL11" s="622"/>
      <c r="DM11" s="622"/>
      <c r="DN11" s="622"/>
      <c r="DO11" s="622"/>
      <c r="DP11" s="623"/>
      <c r="DQ11" s="627">
        <v>142413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746000</v>
      </c>
      <c r="BH12" s="622"/>
      <c r="BI12" s="622"/>
      <c r="BJ12" s="622"/>
      <c r="BK12" s="622"/>
      <c r="BL12" s="622"/>
      <c r="BM12" s="622"/>
      <c r="BN12" s="623"/>
      <c r="BO12" s="659">
        <v>33.5</v>
      </c>
      <c r="BP12" s="659"/>
      <c r="BQ12" s="659"/>
      <c r="BR12" s="659"/>
      <c r="BS12" s="660">
        <v>5</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510370</v>
      </c>
      <c r="CS12" s="622"/>
      <c r="CT12" s="622"/>
      <c r="CU12" s="622"/>
      <c r="CV12" s="622"/>
      <c r="CW12" s="622"/>
      <c r="CX12" s="622"/>
      <c r="CY12" s="623"/>
      <c r="CZ12" s="659">
        <v>3.1</v>
      </c>
      <c r="DA12" s="659"/>
      <c r="DB12" s="659"/>
      <c r="DC12" s="659"/>
      <c r="DD12" s="627">
        <v>152295</v>
      </c>
      <c r="DE12" s="622"/>
      <c r="DF12" s="622"/>
      <c r="DG12" s="622"/>
      <c r="DH12" s="622"/>
      <c r="DI12" s="622"/>
      <c r="DJ12" s="622"/>
      <c r="DK12" s="622"/>
      <c r="DL12" s="622"/>
      <c r="DM12" s="622"/>
      <c r="DN12" s="622"/>
      <c r="DO12" s="622"/>
      <c r="DP12" s="623"/>
      <c r="DQ12" s="627">
        <v>227113</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712875</v>
      </c>
      <c r="BH13" s="622"/>
      <c r="BI13" s="622"/>
      <c r="BJ13" s="622"/>
      <c r="BK13" s="622"/>
      <c r="BL13" s="622"/>
      <c r="BM13" s="622"/>
      <c r="BN13" s="623"/>
      <c r="BO13" s="659">
        <v>32</v>
      </c>
      <c r="BP13" s="659"/>
      <c r="BQ13" s="659"/>
      <c r="BR13" s="659"/>
      <c r="BS13" s="660">
        <v>5</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2669379</v>
      </c>
      <c r="CS13" s="622"/>
      <c r="CT13" s="622"/>
      <c r="CU13" s="622"/>
      <c r="CV13" s="622"/>
      <c r="CW13" s="622"/>
      <c r="CX13" s="622"/>
      <c r="CY13" s="623"/>
      <c r="CZ13" s="659">
        <v>16</v>
      </c>
      <c r="DA13" s="659"/>
      <c r="DB13" s="659"/>
      <c r="DC13" s="659"/>
      <c r="DD13" s="627">
        <v>737647</v>
      </c>
      <c r="DE13" s="622"/>
      <c r="DF13" s="622"/>
      <c r="DG13" s="622"/>
      <c r="DH13" s="622"/>
      <c r="DI13" s="622"/>
      <c r="DJ13" s="622"/>
      <c r="DK13" s="622"/>
      <c r="DL13" s="622"/>
      <c r="DM13" s="622"/>
      <c r="DN13" s="622"/>
      <c r="DO13" s="622"/>
      <c r="DP13" s="623"/>
      <c r="DQ13" s="627">
        <v>1767464</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759</v>
      </c>
      <c r="S14" s="622"/>
      <c r="T14" s="622"/>
      <c r="U14" s="622"/>
      <c r="V14" s="622"/>
      <c r="W14" s="622"/>
      <c r="X14" s="622"/>
      <c r="Y14" s="623"/>
      <c r="Z14" s="659">
        <v>0</v>
      </c>
      <c r="AA14" s="659"/>
      <c r="AB14" s="659"/>
      <c r="AC14" s="659"/>
      <c r="AD14" s="660">
        <v>759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44141</v>
      </c>
      <c r="BH14" s="622"/>
      <c r="BI14" s="622"/>
      <c r="BJ14" s="622"/>
      <c r="BK14" s="622"/>
      <c r="BL14" s="622"/>
      <c r="BM14" s="622"/>
      <c r="BN14" s="623"/>
      <c r="BO14" s="659">
        <v>2</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380936</v>
      </c>
      <c r="CS14" s="622"/>
      <c r="CT14" s="622"/>
      <c r="CU14" s="622"/>
      <c r="CV14" s="622"/>
      <c r="CW14" s="622"/>
      <c r="CX14" s="622"/>
      <c r="CY14" s="623"/>
      <c r="CZ14" s="659">
        <v>2.2999999999999998</v>
      </c>
      <c r="DA14" s="659"/>
      <c r="DB14" s="659"/>
      <c r="DC14" s="659"/>
      <c r="DD14" s="627" t="s">
        <v>122</v>
      </c>
      <c r="DE14" s="622"/>
      <c r="DF14" s="622"/>
      <c r="DG14" s="622"/>
      <c r="DH14" s="622"/>
      <c r="DI14" s="622"/>
      <c r="DJ14" s="622"/>
      <c r="DK14" s="622"/>
      <c r="DL14" s="622"/>
      <c r="DM14" s="622"/>
      <c r="DN14" s="622"/>
      <c r="DO14" s="622"/>
      <c r="DP14" s="623"/>
      <c r="DQ14" s="627">
        <v>370936</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197560</v>
      </c>
      <c r="BH15" s="622"/>
      <c r="BI15" s="622"/>
      <c r="BJ15" s="622"/>
      <c r="BK15" s="622"/>
      <c r="BL15" s="622"/>
      <c r="BM15" s="622"/>
      <c r="BN15" s="623"/>
      <c r="BO15" s="659">
        <v>8.9</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1044690</v>
      </c>
      <c r="CS15" s="622"/>
      <c r="CT15" s="622"/>
      <c r="CU15" s="622"/>
      <c r="CV15" s="622"/>
      <c r="CW15" s="622"/>
      <c r="CX15" s="622"/>
      <c r="CY15" s="623"/>
      <c r="CZ15" s="659">
        <v>6.2</v>
      </c>
      <c r="DA15" s="659"/>
      <c r="DB15" s="659"/>
      <c r="DC15" s="659"/>
      <c r="DD15" s="627">
        <v>90365</v>
      </c>
      <c r="DE15" s="622"/>
      <c r="DF15" s="622"/>
      <c r="DG15" s="622"/>
      <c r="DH15" s="622"/>
      <c r="DI15" s="622"/>
      <c r="DJ15" s="622"/>
      <c r="DK15" s="622"/>
      <c r="DL15" s="622"/>
      <c r="DM15" s="622"/>
      <c r="DN15" s="622"/>
      <c r="DO15" s="622"/>
      <c r="DP15" s="623"/>
      <c r="DQ15" s="627">
        <v>737777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9137</v>
      </c>
      <c r="S16" s="622"/>
      <c r="T16" s="622"/>
      <c r="U16" s="622"/>
      <c r="V16" s="622"/>
      <c r="W16" s="622"/>
      <c r="X16" s="622"/>
      <c r="Y16" s="623"/>
      <c r="Z16" s="659">
        <v>0.1</v>
      </c>
      <c r="AA16" s="659"/>
      <c r="AB16" s="659"/>
      <c r="AC16" s="659"/>
      <c r="AD16" s="660">
        <v>9137</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45976</v>
      </c>
      <c r="S17" s="622"/>
      <c r="T17" s="622"/>
      <c r="U17" s="622"/>
      <c r="V17" s="622"/>
      <c r="W17" s="622"/>
      <c r="X17" s="622"/>
      <c r="Y17" s="623"/>
      <c r="Z17" s="659">
        <v>0.3</v>
      </c>
      <c r="AA17" s="659"/>
      <c r="AB17" s="659"/>
      <c r="AC17" s="659"/>
      <c r="AD17" s="660">
        <v>45976</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1240295</v>
      </c>
      <c r="CS17" s="622"/>
      <c r="CT17" s="622"/>
      <c r="CU17" s="622"/>
      <c r="CV17" s="622"/>
      <c r="CW17" s="622"/>
      <c r="CX17" s="622"/>
      <c r="CY17" s="623"/>
      <c r="CZ17" s="659">
        <v>7.4</v>
      </c>
      <c r="DA17" s="659"/>
      <c r="DB17" s="659"/>
      <c r="DC17" s="659"/>
      <c r="DD17" s="627" t="s">
        <v>122</v>
      </c>
      <c r="DE17" s="622"/>
      <c r="DF17" s="622"/>
      <c r="DG17" s="622"/>
      <c r="DH17" s="622"/>
      <c r="DI17" s="622"/>
      <c r="DJ17" s="622"/>
      <c r="DK17" s="622"/>
      <c r="DL17" s="622"/>
      <c r="DM17" s="622"/>
      <c r="DN17" s="622"/>
      <c r="DO17" s="622"/>
      <c r="DP17" s="623"/>
      <c r="DQ17" s="627">
        <v>1205869</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6896</v>
      </c>
      <c r="S18" s="622"/>
      <c r="T18" s="622"/>
      <c r="U18" s="622"/>
      <c r="V18" s="622"/>
      <c r="W18" s="622"/>
      <c r="X18" s="622"/>
      <c r="Y18" s="623"/>
      <c r="Z18" s="659">
        <v>0</v>
      </c>
      <c r="AA18" s="659"/>
      <c r="AB18" s="659"/>
      <c r="AC18" s="659"/>
      <c r="AD18" s="660">
        <v>6896</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v>44180</v>
      </c>
      <c r="CS18" s="622"/>
      <c r="CT18" s="622"/>
      <c r="CU18" s="622"/>
      <c r="CV18" s="622"/>
      <c r="CW18" s="622"/>
      <c r="CX18" s="622"/>
      <c r="CY18" s="623"/>
      <c r="CZ18" s="659">
        <v>0.3</v>
      </c>
      <c r="DA18" s="659"/>
      <c r="DB18" s="659"/>
      <c r="DC18" s="659"/>
      <c r="DD18" s="627">
        <v>44180</v>
      </c>
      <c r="DE18" s="622"/>
      <c r="DF18" s="622"/>
      <c r="DG18" s="622"/>
      <c r="DH18" s="622"/>
      <c r="DI18" s="622"/>
      <c r="DJ18" s="622"/>
      <c r="DK18" s="622"/>
      <c r="DL18" s="622"/>
      <c r="DM18" s="622"/>
      <c r="DN18" s="622"/>
      <c r="DO18" s="622"/>
      <c r="DP18" s="623"/>
      <c r="DQ18" s="627">
        <v>44180</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5775</v>
      </c>
      <c r="S19" s="622"/>
      <c r="T19" s="622"/>
      <c r="U19" s="622"/>
      <c r="V19" s="622"/>
      <c r="W19" s="622"/>
      <c r="X19" s="622"/>
      <c r="Y19" s="623"/>
      <c r="Z19" s="659">
        <v>0</v>
      </c>
      <c r="AA19" s="659"/>
      <c r="AB19" s="659"/>
      <c r="AC19" s="659"/>
      <c r="AD19" s="660">
        <v>5775</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125028</v>
      </c>
      <c r="BH19" s="622"/>
      <c r="BI19" s="622"/>
      <c r="BJ19" s="622"/>
      <c r="BK19" s="622"/>
      <c r="BL19" s="622"/>
      <c r="BM19" s="622"/>
      <c r="BN19" s="623"/>
      <c r="BO19" s="659">
        <v>5.6</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1121</v>
      </c>
      <c r="S20" s="622"/>
      <c r="T20" s="622"/>
      <c r="U20" s="622"/>
      <c r="V20" s="622"/>
      <c r="W20" s="622"/>
      <c r="X20" s="622"/>
      <c r="Y20" s="623"/>
      <c r="Z20" s="659">
        <v>0</v>
      </c>
      <c r="AA20" s="659"/>
      <c r="AB20" s="659"/>
      <c r="AC20" s="659"/>
      <c r="AD20" s="660">
        <v>1121</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125028</v>
      </c>
      <c r="BH20" s="622"/>
      <c r="BI20" s="622"/>
      <c r="BJ20" s="622"/>
      <c r="BK20" s="622"/>
      <c r="BL20" s="622"/>
      <c r="BM20" s="622"/>
      <c r="BN20" s="623"/>
      <c r="BO20" s="659">
        <v>5.6</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16717891</v>
      </c>
      <c r="CS20" s="622"/>
      <c r="CT20" s="622"/>
      <c r="CU20" s="622"/>
      <c r="CV20" s="622"/>
      <c r="CW20" s="622"/>
      <c r="CX20" s="622"/>
      <c r="CY20" s="623"/>
      <c r="CZ20" s="659">
        <v>100</v>
      </c>
      <c r="DA20" s="659"/>
      <c r="DB20" s="659"/>
      <c r="DC20" s="659"/>
      <c r="DD20" s="627">
        <v>1361179</v>
      </c>
      <c r="DE20" s="622"/>
      <c r="DF20" s="622"/>
      <c r="DG20" s="622"/>
      <c r="DH20" s="622"/>
      <c r="DI20" s="622"/>
      <c r="DJ20" s="622"/>
      <c r="DK20" s="622"/>
      <c r="DL20" s="622"/>
      <c r="DM20" s="622"/>
      <c r="DN20" s="622"/>
      <c r="DO20" s="622"/>
      <c r="DP20" s="623"/>
      <c r="DQ20" s="627">
        <v>9723009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6059660</v>
      </c>
      <c r="S21" s="622"/>
      <c r="T21" s="622"/>
      <c r="U21" s="622"/>
      <c r="V21" s="622"/>
      <c r="W21" s="622"/>
      <c r="X21" s="622"/>
      <c r="Y21" s="623"/>
      <c r="Z21" s="659">
        <v>35</v>
      </c>
      <c r="AA21" s="659"/>
      <c r="AB21" s="659"/>
      <c r="AC21" s="659"/>
      <c r="AD21" s="660">
        <v>4916913</v>
      </c>
      <c r="AE21" s="660"/>
      <c r="AF21" s="660"/>
      <c r="AG21" s="660"/>
      <c r="AH21" s="660"/>
      <c r="AI21" s="660"/>
      <c r="AJ21" s="660"/>
      <c r="AK21" s="660"/>
      <c r="AL21" s="624">
        <v>62.5</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1010</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4916913</v>
      </c>
      <c r="S22" s="622"/>
      <c r="T22" s="622"/>
      <c r="U22" s="622"/>
      <c r="V22" s="622"/>
      <c r="W22" s="622"/>
      <c r="X22" s="622"/>
      <c r="Y22" s="623"/>
      <c r="Z22" s="659">
        <v>28.4</v>
      </c>
      <c r="AA22" s="659"/>
      <c r="AB22" s="659"/>
      <c r="AC22" s="659"/>
      <c r="AD22" s="660">
        <v>4916913</v>
      </c>
      <c r="AE22" s="660"/>
      <c r="AF22" s="660"/>
      <c r="AG22" s="660"/>
      <c r="AH22" s="660"/>
      <c r="AI22" s="660"/>
      <c r="AJ22" s="660"/>
      <c r="AK22" s="660"/>
      <c r="AL22" s="624">
        <v>62.5</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1142747</v>
      </c>
      <c r="S23" s="622"/>
      <c r="T23" s="622"/>
      <c r="U23" s="622"/>
      <c r="V23" s="622"/>
      <c r="W23" s="622"/>
      <c r="X23" s="622"/>
      <c r="Y23" s="623"/>
      <c r="Z23" s="659">
        <v>6.6</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124018</v>
      </c>
      <c r="BH23" s="622"/>
      <c r="BI23" s="622"/>
      <c r="BJ23" s="622"/>
      <c r="BK23" s="622"/>
      <c r="BL23" s="622"/>
      <c r="BM23" s="622"/>
      <c r="BN23" s="623"/>
      <c r="BO23" s="659">
        <v>5.6</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5768322</v>
      </c>
      <c r="CS24" s="677"/>
      <c r="CT24" s="677"/>
      <c r="CU24" s="677"/>
      <c r="CV24" s="677"/>
      <c r="CW24" s="677"/>
      <c r="CX24" s="677"/>
      <c r="CY24" s="702"/>
      <c r="CZ24" s="703">
        <v>34.5</v>
      </c>
      <c r="DA24" s="685"/>
      <c r="DB24" s="685"/>
      <c r="DC24" s="705"/>
      <c r="DD24" s="701">
        <v>3673307</v>
      </c>
      <c r="DE24" s="677"/>
      <c r="DF24" s="677"/>
      <c r="DG24" s="677"/>
      <c r="DH24" s="677"/>
      <c r="DI24" s="677"/>
      <c r="DJ24" s="677"/>
      <c r="DK24" s="702"/>
      <c r="DL24" s="701">
        <v>3228521</v>
      </c>
      <c r="DM24" s="677"/>
      <c r="DN24" s="677"/>
      <c r="DO24" s="677"/>
      <c r="DP24" s="677"/>
      <c r="DQ24" s="677"/>
      <c r="DR24" s="677"/>
      <c r="DS24" s="677"/>
      <c r="DT24" s="677"/>
      <c r="DU24" s="677"/>
      <c r="DV24" s="702"/>
      <c r="DW24" s="703">
        <v>40.9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9030902</v>
      </c>
      <c r="S25" s="622"/>
      <c r="T25" s="622"/>
      <c r="U25" s="622"/>
      <c r="V25" s="622"/>
      <c r="W25" s="622"/>
      <c r="X25" s="622"/>
      <c r="Y25" s="623"/>
      <c r="Z25" s="659">
        <v>52.2</v>
      </c>
      <c r="AA25" s="659"/>
      <c r="AB25" s="659"/>
      <c r="AC25" s="659"/>
      <c r="AD25" s="660">
        <v>7763127</v>
      </c>
      <c r="AE25" s="660"/>
      <c r="AF25" s="660"/>
      <c r="AG25" s="660"/>
      <c r="AH25" s="660"/>
      <c r="AI25" s="660"/>
      <c r="AJ25" s="660"/>
      <c r="AK25" s="660"/>
      <c r="AL25" s="624">
        <v>98.7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1718966</v>
      </c>
      <c r="CS25" s="634"/>
      <c r="CT25" s="634"/>
      <c r="CU25" s="634"/>
      <c r="CV25" s="634"/>
      <c r="CW25" s="634"/>
      <c r="CX25" s="634"/>
      <c r="CY25" s="635"/>
      <c r="CZ25" s="624">
        <v>10.3</v>
      </c>
      <c r="DA25" s="636"/>
      <c r="DB25" s="636"/>
      <c r="DC25" s="637"/>
      <c r="DD25" s="627">
        <v>1519056</v>
      </c>
      <c r="DE25" s="634"/>
      <c r="DF25" s="634"/>
      <c r="DG25" s="634"/>
      <c r="DH25" s="634"/>
      <c r="DI25" s="634"/>
      <c r="DJ25" s="634"/>
      <c r="DK25" s="635"/>
      <c r="DL25" s="627">
        <v>1465795</v>
      </c>
      <c r="DM25" s="634"/>
      <c r="DN25" s="634"/>
      <c r="DO25" s="634"/>
      <c r="DP25" s="634"/>
      <c r="DQ25" s="634"/>
      <c r="DR25" s="634"/>
      <c r="DS25" s="634"/>
      <c r="DT25" s="634"/>
      <c r="DU25" s="634"/>
      <c r="DV25" s="635"/>
      <c r="DW25" s="624">
        <v>18.5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1335</v>
      </c>
      <c r="S26" s="622"/>
      <c r="T26" s="622"/>
      <c r="U26" s="622"/>
      <c r="V26" s="622"/>
      <c r="W26" s="622"/>
      <c r="X26" s="622"/>
      <c r="Y26" s="623"/>
      <c r="Z26" s="659">
        <v>0</v>
      </c>
      <c r="AA26" s="659"/>
      <c r="AB26" s="659"/>
      <c r="AC26" s="659"/>
      <c r="AD26" s="660">
        <v>1335</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995500</v>
      </c>
      <c r="CS26" s="622"/>
      <c r="CT26" s="622"/>
      <c r="CU26" s="622"/>
      <c r="CV26" s="622"/>
      <c r="CW26" s="622"/>
      <c r="CX26" s="622"/>
      <c r="CY26" s="623"/>
      <c r="CZ26" s="624">
        <v>6</v>
      </c>
      <c r="DA26" s="636"/>
      <c r="DB26" s="636"/>
      <c r="DC26" s="637"/>
      <c r="DD26" s="627">
        <v>995500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19295</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2228989</v>
      </c>
      <c r="BH27" s="622"/>
      <c r="BI27" s="622"/>
      <c r="BJ27" s="622"/>
      <c r="BK27" s="622"/>
      <c r="BL27" s="622"/>
      <c r="BM27" s="622"/>
      <c r="BN27" s="623"/>
      <c r="BO27" s="659">
        <v>100</v>
      </c>
      <c r="BP27" s="659"/>
      <c r="BQ27" s="659"/>
      <c r="BR27" s="659"/>
      <c r="BS27" s="660">
        <v>37870</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2809067</v>
      </c>
      <c r="CS27" s="634"/>
      <c r="CT27" s="634"/>
      <c r="CU27" s="634"/>
      <c r="CV27" s="634"/>
      <c r="CW27" s="634"/>
      <c r="CX27" s="634"/>
      <c r="CY27" s="635"/>
      <c r="CZ27" s="624">
        <v>16.8</v>
      </c>
      <c r="DA27" s="636"/>
      <c r="DB27" s="636"/>
      <c r="DC27" s="637"/>
      <c r="DD27" s="627">
        <v>948388</v>
      </c>
      <c r="DE27" s="634"/>
      <c r="DF27" s="634"/>
      <c r="DG27" s="634"/>
      <c r="DH27" s="634"/>
      <c r="DI27" s="634"/>
      <c r="DJ27" s="634"/>
      <c r="DK27" s="635"/>
      <c r="DL27" s="627">
        <v>556863</v>
      </c>
      <c r="DM27" s="634"/>
      <c r="DN27" s="634"/>
      <c r="DO27" s="634"/>
      <c r="DP27" s="634"/>
      <c r="DQ27" s="634"/>
      <c r="DR27" s="634"/>
      <c r="DS27" s="634"/>
      <c r="DT27" s="634"/>
      <c r="DU27" s="634"/>
      <c r="DV27" s="635"/>
      <c r="DW27" s="624">
        <v>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248911</v>
      </c>
      <c r="S28" s="622"/>
      <c r="T28" s="622"/>
      <c r="U28" s="622"/>
      <c r="V28" s="622"/>
      <c r="W28" s="622"/>
      <c r="X28" s="622"/>
      <c r="Y28" s="623"/>
      <c r="Z28" s="659">
        <v>1.4</v>
      </c>
      <c r="AA28" s="659"/>
      <c r="AB28" s="659"/>
      <c r="AC28" s="659"/>
      <c r="AD28" s="660">
        <v>79014</v>
      </c>
      <c r="AE28" s="660"/>
      <c r="AF28" s="660"/>
      <c r="AG28" s="660"/>
      <c r="AH28" s="660"/>
      <c r="AI28" s="660"/>
      <c r="AJ28" s="660"/>
      <c r="AK28" s="660"/>
      <c r="AL28" s="624">
        <v>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1240289</v>
      </c>
      <c r="CS28" s="622"/>
      <c r="CT28" s="622"/>
      <c r="CU28" s="622"/>
      <c r="CV28" s="622"/>
      <c r="CW28" s="622"/>
      <c r="CX28" s="622"/>
      <c r="CY28" s="623"/>
      <c r="CZ28" s="624">
        <v>7.4</v>
      </c>
      <c r="DA28" s="636"/>
      <c r="DB28" s="636"/>
      <c r="DC28" s="637"/>
      <c r="DD28" s="627">
        <v>1205863</v>
      </c>
      <c r="DE28" s="622"/>
      <c r="DF28" s="622"/>
      <c r="DG28" s="622"/>
      <c r="DH28" s="622"/>
      <c r="DI28" s="622"/>
      <c r="DJ28" s="622"/>
      <c r="DK28" s="623"/>
      <c r="DL28" s="627">
        <v>1205863</v>
      </c>
      <c r="DM28" s="622"/>
      <c r="DN28" s="622"/>
      <c r="DO28" s="622"/>
      <c r="DP28" s="622"/>
      <c r="DQ28" s="622"/>
      <c r="DR28" s="622"/>
      <c r="DS28" s="622"/>
      <c r="DT28" s="622"/>
      <c r="DU28" s="622"/>
      <c r="DV28" s="623"/>
      <c r="DW28" s="624">
        <v>15.3</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30232</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1240289</v>
      </c>
      <c r="CS29" s="634"/>
      <c r="CT29" s="634"/>
      <c r="CU29" s="634"/>
      <c r="CV29" s="634"/>
      <c r="CW29" s="634"/>
      <c r="CX29" s="634"/>
      <c r="CY29" s="635"/>
      <c r="CZ29" s="624">
        <v>7.4</v>
      </c>
      <c r="DA29" s="636"/>
      <c r="DB29" s="636"/>
      <c r="DC29" s="637"/>
      <c r="DD29" s="627">
        <v>1205863</v>
      </c>
      <c r="DE29" s="634"/>
      <c r="DF29" s="634"/>
      <c r="DG29" s="634"/>
      <c r="DH29" s="634"/>
      <c r="DI29" s="634"/>
      <c r="DJ29" s="634"/>
      <c r="DK29" s="635"/>
      <c r="DL29" s="627">
        <v>1205863</v>
      </c>
      <c r="DM29" s="634"/>
      <c r="DN29" s="634"/>
      <c r="DO29" s="634"/>
      <c r="DP29" s="634"/>
      <c r="DQ29" s="634"/>
      <c r="DR29" s="634"/>
      <c r="DS29" s="634"/>
      <c r="DT29" s="634"/>
      <c r="DU29" s="634"/>
      <c r="DV29" s="635"/>
      <c r="DW29" s="624">
        <v>15.3</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2493793</v>
      </c>
      <c r="S30" s="622"/>
      <c r="T30" s="622"/>
      <c r="U30" s="622"/>
      <c r="V30" s="622"/>
      <c r="W30" s="622"/>
      <c r="X30" s="622"/>
      <c r="Y30" s="623"/>
      <c r="Z30" s="659">
        <v>14.4</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1223576</v>
      </c>
      <c r="CS30" s="622"/>
      <c r="CT30" s="622"/>
      <c r="CU30" s="622"/>
      <c r="CV30" s="622"/>
      <c r="CW30" s="622"/>
      <c r="CX30" s="622"/>
      <c r="CY30" s="623"/>
      <c r="CZ30" s="624">
        <v>7.3</v>
      </c>
      <c r="DA30" s="636"/>
      <c r="DB30" s="636"/>
      <c r="DC30" s="637"/>
      <c r="DD30" s="627">
        <v>1190659</v>
      </c>
      <c r="DE30" s="622"/>
      <c r="DF30" s="622"/>
      <c r="DG30" s="622"/>
      <c r="DH30" s="622"/>
      <c r="DI30" s="622"/>
      <c r="DJ30" s="622"/>
      <c r="DK30" s="623"/>
      <c r="DL30" s="627">
        <v>1190659</v>
      </c>
      <c r="DM30" s="622"/>
      <c r="DN30" s="622"/>
      <c r="DO30" s="622"/>
      <c r="DP30" s="622"/>
      <c r="DQ30" s="622"/>
      <c r="DR30" s="622"/>
      <c r="DS30" s="622"/>
      <c r="DT30" s="622"/>
      <c r="DU30" s="622"/>
      <c r="DV30" s="623"/>
      <c r="DW30" s="624">
        <v>15.1</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389</v>
      </c>
      <c r="S31" s="622"/>
      <c r="T31" s="622"/>
      <c r="U31" s="622"/>
      <c r="V31" s="622"/>
      <c r="W31" s="622"/>
      <c r="X31" s="622"/>
      <c r="Y31" s="623"/>
      <c r="Z31" s="659">
        <v>0</v>
      </c>
      <c r="AA31" s="659"/>
      <c r="AB31" s="659"/>
      <c r="AC31" s="659"/>
      <c r="AD31" s="660">
        <v>389</v>
      </c>
      <c r="AE31" s="660"/>
      <c r="AF31" s="660"/>
      <c r="AG31" s="660"/>
      <c r="AH31" s="660"/>
      <c r="AI31" s="660"/>
      <c r="AJ31" s="660"/>
      <c r="AK31" s="660"/>
      <c r="AL31" s="624">
        <v>0</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98.2</v>
      </c>
      <c r="BN31" s="684"/>
      <c r="BO31" s="684"/>
      <c r="BP31" s="684"/>
      <c r="BQ31" s="686"/>
      <c r="BR31" s="683">
        <v>99.6</v>
      </c>
      <c r="BS31" s="684"/>
      <c r="BT31" s="684"/>
      <c r="BU31" s="684"/>
      <c r="BV31" s="684"/>
      <c r="BW31" s="684"/>
      <c r="BX31" s="685">
        <v>98.3</v>
      </c>
      <c r="BY31" s="684"/>
      <c r="BZ31" s="684"/>
      <c r="CA31" s="684"/>
      <c r="CB31" s="686"/>
      <c r="CD31" s="642"/>
      <c r="CE31" s="643"/>
      <c r="CF31" s="618" t="s">
        <v>300</v>
      </c>
      <c r="CG31" s="619"/>
      <c r="CH31" s="619"/>
      <c r="CI31" s="619"/>
      <c r="CJ31" s="619"/>
      <c r="CK31" s="619"/>
      <c r="CL31" s="619"/>
      <c r="CM31" s="619"/>
      <c r="CN31" s="619"/>
      <c r="CO31" s="619"/>
      <c r="CP31" s="619"/>
      <c r="CQ31" s="620"/>
      <c r="CR31" s="621">
        <v>16713</v>
      </c>
      <c r="CS31" s="634"/>
      <c r="CT31" s="634"/>
      <c r="CU31" s="634"/>
      <c r="CV31" s="634"/>
      <c r="CW31" s="634"/>
      <c r="CX31" s="634"/>
      <c r="CY31" s="635"/>
      <c r="CZ31" s="624">
        <v>0.1</v>
      </c>
      <c r="DA31" s="636"/>
      <c r="DB31" s="636"/>
      <c r="DC31" s="637"/>
      <c r="DD31" s="627">
        <v>15204</v>
      </c>
      <c r="DE31" s="634"/>
      <c r="DF31" s="634"/>
      <c r="DG31" s="634"/>
      <c r="DH31" s="634"/>
      <c r="DI31" s="634"/>
      <c r="DJ31" s="634"/>
      <c r="DK31" s="635"/>
      <c r="DL31" s="627">
        <v>15204</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879666</v>
      </c>
      <c r="S32" s="622"/>
      <c r="T32" s="622"/>
      <c r="U32" s="622"/>
      <c r="V32" s="622"/>
      <c r="W32" s="622"/>
      <c r="X32" s="622"/>
      <c r="Y32" s="623"/>
      <c r="Z32" s="659">
        <v>5.0999999999999996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99.5</v>
      </c>
      <c r="BH32" s="634"/>
      <c r="BI32" s="634"/>
      <c r="BJ32" s="634"/>
      <c r="BK32" s="634"/>
      <c r="BL32" s="634"/>
      <c r="BM32" s="625">
        <v>98.7</v>
      </c>
      <c r="BN32" s="634"/>
      <c r="BO32" s="634"/>
      <c r="BP32" s="634"/>
      <c r="BQ32" s="657"/>
      <c r="BR32" s="687">
        <v>99.7</v>
      </c>
      <c r="BS32" s="634"/>
      <c r="BT32" s="634"/>
      <c r="BU32" s="634"/>
      <c r="BV32" s="634"/>
      <c r="BW32" s="634"/>
      <c r="BX32" s="625">
        <v>98.8</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28991</v>
      </c>
      <c r="S33" s="622"/>
      <c r="T33" s="622"/>
      <c r="U33" s="622"/>
      <c r="V33" s="622"/>
      <c r="W33" s="622"/>
      <c r="X33" s="622"/>
      <c r="Y33" s="623"/>
      <c r="Z33" s="659">
        <v>0.2</v>
      </c>
      <c r="AA33" s="659"/>
      <c r="AB33" s="659"/>
      <c r="AC33" s="659"/>
      <c r="AD33" s="660">
        <v>18046</v>
      </c>
      <c r="AE33" s="660"/>
      <c r="AF33" s="660"/>
      <c r="AG33" s="660"/>
      <c r="AH33" s="660"/>
      <c r="AI33" s="660"/>
      <c r="AJ33" s="660"/>
      <c r="AK33" s="660"/>
      <c r="AL33" s="624">
        <v>0.2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v>
      </c>
      <c r="BH33" s="606"/>
      <c r="BI33" s="606"/>
      <c r="BJ33" s="606"/>
      <c r="BK33" s="606"/>
      <c r="BL33" s="606"/>
      <c r="BM33" s="652">
        <v>97.1</v>
      </c>
      <c r="BN33" s="606"/>
      <c r="BO33" s="606"/>
      <c r="BP33" s="606"/>
      <c r="BQ33" s="669"/>
      <c r="BR33" s="682">
        <v>99.4</v>
      </c>
      <c r="BS33" s="606"/>
      <c r="BT33" s="606"/>
      <c r="BU33" s="606"/>
      <c r="BV33" s="606"/>
      <c r="BW33" s="606"/>
      <c r="BX33" s="652">
        <v>97.1</v>
      </c>
      <c r="BY33" s="606"/>
      <c r="BZ33" s="606"/>
      <c r="CA33" s="606"/>
      <c r="CB33" s="669"/>
      <c r="CD33" s="618" t="s">
        <v>307</v>
      </c>
      <c r="CE33" s="619"/>
      <c r="CF33" s="619"/>
      <c r="CG33" s="619"/>
      <c r="CH33" s="619"/>
      <c r="CI33" s="619"/>
      <c r="CJ33" s="619"/>
      <c r="CK33" s="619"/>
      <c r="CL33" s="619"/>
      <c r="CM33" s="619"/>
      <c r="CN33" s="619"/>
      <c r="CO33" s="619"/>
      <c r="CP33" s="619"/>
      <c r="CQ33" s="620"/>
      <c r="CR33" s="621">
        <v>9588390</v>
      </c>
      <c r="CS33" s="634"/>
      <c r="CT33" s="634"/>
      <c r="CU33" s="634"/>
      <c r="CV33" s="634"/>
      <c r="CW33" s="634"/>
      <c r="CX33" s="634"/>
      <c r="CY33" s="635"/>
      <c r="CZ33" s="624">
        <v>57.4</v>
      </c>
      <c r="DA33" s="636"/>
      <c r="DB33" s="636"/>
      <c r="DC33" s="637"/>
      <c r="DD33" s="627">
        <v>5865495</v>
      </c>
      <c r="DE33" s="634"/>
      <c r="DF33" s="634"/>
      <c r="DG33" s="634"/>
      <c r="DH33" s="634"/>
      <c r="DI33" s="634"/>
      <c r="DJ33" s="634"/>
      <c r="DK33" s="635"/>
      <c r="DL33" s="627">
        <v>4273571</v>
      </c>
      <c r="DM33" s="634"/>
      <c r="DN33" s="634"/>
      <c r="DO33" s="634"/>
      <c r="DP33" s="634"/>
      <c r="DQ33" s="634"/>
      <c r="DR33" s="634"/>
      <c r="DS33" s="634"/>
      <c r="DT33" s="634"/>
      <c r="DU33" s="634"/>
      <c r="DV33" s="635"/>
      <c r="DW33" s="624">
        <v>54.1</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2125304</v>
      </c>
      <c r="S34" s="622"/>
      <c r="T34" s="622"/>
      <c r="U34" s="622"/>
      <c r="V34" s="622"/>
      <c r="W34" s="622"/>
      <c r="X34" s="622"/>
      <c r="Y34" s="623"/>
      <c r="Z34" s="659">
        <v>12.3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2083924</v>
      </c>
      <c r="CS34" s="622"/>
      <c r="CT34" s="622"/>
      <c r="CU34" s="622"/>
      <c r="CV34" s="622"/>
      <c r="CW34" s="622"/>
      <c r="CX34" s="622"/>
      <c r="CY34" s="623"/>
      <c r="CZ34" s="624">
        <v>12.5</v>
      </c>
      <c r="DA34" s="636"/>
      <c r="DB34" s="636"/>
      <c r="DC34" s="637"/>
      <c r="DD34" s="627">
        <v>1058346</v>
      </c>
      <c r="DE34" s="622"/>
      <c r="DF34" s="622"/>
      <c r="DG34" s="622"/>
      <c r="DH34" s="622"/>
      <c r="DI34" s="622"/>
      <c r="DJ34" s="622"/>
      <c r="DK34" s="623"/>
      <c r="DL34" s="627">
        <v>935571</v>
      </c>
      <c r="DM34" s="622"/>
      <c r="DN34" s="622"/>
      <c r="DO34" s="622"/>
      <c r="DP34" s="622"/>
      <c r="DQ34" s="622"/>
      <c r="DR34" s="622"/>
      <c r="DS34" s="622"/>
      <c r="DT34" s="622"/>
      <c r="DU34" s="622"/>
      <c r="DV34" s="623"/>
      <c r="DW34" s="624">
        <v>11.8</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628336</v>
      </c>
      <c r="S35" s="622"/>
      <c r="T35" s="622"/>
      <c r="U35" s="622"/>
      <c r="V35" s="622"/>
      <c r="W35" s="622"/>
      <c r="X35" s="622"/>
      <c r="Y35" s="623"/>
      <c r="Z35" s="659">
        <v>3.6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1137788</v>
      </c>
      <c r="CS35" s="634"/>
      <c r="CT35" s="634"/>
      <c r="CU35" s="634"/>
      <c r="CV35" s="634"/>
      <c r="CW35" s="634"/>
      <c r="CX35" s="634"/>
      <c r="CY35" s="635"/>
      <c r="CZ35" s="624">
        <v>6.8</v>
      </c>
      <c r="DA35" s="636"/>
      <c r="DB35" s="636"/>
      <c r="DC35" s="637"/>
      <c r="DD35" s="627">
        <v>933918</v>
      </c>
      <c r="DE35" s="634"/>
      <c r="DF35" s="634"/>
      <c r="DG35" s="634"/>
      <c r="DH35" s="634"/>
      <c r="DI35" s="634"/>
      <c r="DJ35" s="634"/>
      <c r="DK35" s="635"/>
      <c r="DL35" s="627">
        <v>198162</v>
      </c>
      <c r="DM35" s="634"/>
      <c r="DN35" s="634"/>
      <c r="DO35" s="634"/>
      <c r="DP35" s="634"/>
      <c r="DQ35" s="634"/>
      <c r="DR35" s="634"/>
      <c r="DS35" s="634"/>
      <c r="DT35" s="634"/>
      <c r="DU35" s="634"/>
      <c r="DV35" s="635"/>
      <c r="DW35" s="624">
        <v>2.5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484861</v>
      </c>
      <c r="S36" s="622"/>
      <c r="T36" s="622"/>
      <c r="U36" s="622"/>
      <c r="V36" s="622"/>
      <c r="W36" s="622"/>
      <c r="X36" s="622"/>
      <c r="Y36" s="623"/>
      <c r="Z36" s="659">
        <v>2.8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2969545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61807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3052946</v>
      </c>
      <c r="CS36" s="622"/>
      <c r="CT36" s="622"/>
      <c r="CU36" s="622"/>
      <c r="CV36" s="622"/>
      <c r="CW36" s="622"/>
      <c r="CX36" s="622"/>
      <c r="CY36" s="623"/>
      <c r="CZ36" s="624">
        <v>18.3</v>
      </c>
      <c r="DA36" s="636"/>
      <c r="DB36" s="636"/>
      <c r="DC36" s="637"/>
      <c r="DD36" s="627">
        <v>1974215</v>
      </c>
      <c r="DE36" s="622"/>
      <c r="DF36" s="622"/>
      <c r="DG36" s="622"/>
      <c r="DH36" s="622"/>
      <c r="DI36" s="622"/>
      <c r="DJ36" s="622"/>
      <c r="DK36" s="623"/>
      <c r="DL36" s="627">
        <v>1657540</v>
      </c>
      <c r="DM36" s="622"/>
      <c r="DN36" s="622"/>
      <c r="DO36" s="622"/>
      <c r="DP36" s="622"/>
      <c r="DQ36" s="622"/>
      <c r="DR36" s="622"/>
      <c r="DS36" s="622"/>
      <c r="DT36" s="622"/>
      <c r="DU36" s="622"/>
      <c r="DV36" s="623"/>
      <c r="DW36" s="624">
        <v>21</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364231</v>
      </c>
      <c r="S37" s="622"/>
      <c r="T37" s="622"/>
      <c r="U37" s="622"/>
      <c r="V37" s="622"/>
      <c r="W37" s="622"/>
      <c r="X37" s="622"/>
      <c r="Y37" s="623"/>
      <c r="Z37" s="659">
        <v>2.1</v>
      </c>
      <c r="AA37" s="659"/>
      <c r="AB37" s="659"/>
      <c r="AC37" s="659"/>
      <c r="AD37" s="660">
        <v>2010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1359886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34696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914982</v>
      </c>
      <c r="CS37" s="634"/>
      <c r="CT37" s="634"/>
      <c r="CU37" s="634"/>
      <c r="CV37" s="634"/>
      <c r="CW37" s="634"/>
      <c r="CX37" s="634"/>
      <c r="CY37" s="635"/>
      <c r="CZ37" s="624">
        <v>5.5</v>
      </c>
      <c r="DA37" s="636"/>
      <c r="DB37" s="636"/>
      <c r="DC37" s="637"/>
      <c r="DD37" s="627">
        <v>842839</v>
      </c>
      <c r="DE37" s="634"/>
      <c r="DF37" s="634"/>
      <c r="DG37" s="634"/>
      <c r="DH37" s="634"/>
      <c r="DI37" s="634"/>
      <c r="DJ37" s="634"/>
      <c r="DK37" s="635"/>
      <c r="DL37" s="627">
        <v>823894</v>
      </c>
      <c r="DM37" s="634"/>
      <c r="DN37" s="634"/>
      <c r="DO37" s="634"/>
      <c r="DP37" s="634"/>
      <c r="DQ37" s="634"/>
      <c r="DR37" s="634"/>
      <c r="DS37" s="634"/>
      <c r="DT37" s="634"/>
      <c r="DU37" s="634"/>
      <c r="DV37" s="635"/>
      <c r="DW37" s="624">
        <v>10.4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958939</v>
      </c>
      <c r="S38" s="622"/>
      <c r="T38" s="622"/>
      <c r="U38" s="622"/>
      <c r="V38" s="622"/>
      <c r="W38" s="622"/>
      <c r="X38" s="622"/>
      <c r="Y38" s="623"/>
      <c r="Z38" s="659">
        <v>5.5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476645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2103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1506466</v>
      </c>
      <c r="CS38" s="622"/>
      <c r="CT38" s="622"/>
      <c r="CU38" s="622"/>
      <c r="CV38" s="622"/>
      <c r="CW38" s="622"/>
      <c r="CX38" s="622"/>
      <c r="CY38" s="623"/>
      <c r="CZ38" s="624">
        <v>9</v>
      </c>
      <c r="DA38" s="636"/>
      <c r="DB38" s="636"/>
      <c r="DC38" s="637"/>
      <c r="DD38" s="627">
        <v>1329708</v>
      </c>
      <c r="DE38" s="622"/>
      <c r="DF38" s="622"/>
      <c r="DG38" s="622"/>
      <c r="DH38" s="622"/>
      <c r="DI38" s="622"/>
      <c r="DJ38" s="622"/>
      <c r="DK38" s="623"/>
      <c r="DL38" s="627">
        <v>1208908</v>
      </c>
      <c r="DM38" s="622"/>
      <c r="DN38" s="622"/>
      <c r="DO38" s="622"/>
      <c r="DP38" s="622"/>
      <c r="DQ38" s="622"/>
      <c r="DR38" s="622"/>
      <c r="DS38" s="622"/>
      <c r="DT38" s="622"/>
      <c r="DU38" s="622"/>
      <c r="DV38" s="623"/>
      <c r="DW38" s="624">
        <v>15.3</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103193</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2824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1359049</v>
      </c>
      <c r="CS39" s="634"/>
      <c r="CT39" s="634"/>
      <c r="CU39" s="634"/>
      <c r="CV39" s="634"/>
      <c r="CW39" s="634"/>
      <c r="CX39" s="634"/>
      <c r="CY39" s="635"/>
      <c r="CZ39" s="624">
        <v>8.1</v>
      </c>
      <c r="DA39" s="636"/>
      <c r="DB39" s="636"/>
      <c r="DC39" s="637"/>
      <c r="DD39" s="627">
        <v>284471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38939</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80325</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448217</v>
      </c>
      <c r="CS40" s="622"/>
      <c r="CT40" s="622"/>
      <c r="CU40" s="622"/>
      <c r="CV40" s="622"/>
      <c r="CW40" s="622"/>
      <c r="CX40" s="622"/>
      <c r="CY40" s="623"/>
      <c r="CZ40" s="624">
        <v>2.7</v>
      </c>
      <c r="DA40" s="636"/>
      <c r="DB40" s="636"/>
      <c r="DC40" s="637"/>
      <c r="DD40" s="627">
        <v>284837</v>
      </c>
      <c r="DE40" s="622"/>
      <c r="DF40" s="622"/>
      <c r="DG40" s="622"/>
      <c r="DH40" s="622"/>
      <c r="DI40" s="622"/>
      <c r="DJ40" s="622"/>
      <c r="DK40" s="623"/>
      <c r="DL40" s="627">
        <v>273390</v>
      </c>
      <c r="DM40" s="622"/>
      <c r="DN40" s="622"/>
      <c r="DO40" s="622"/>
      <c r="DP40" s="622"/>
      <c r="DQ40" s="622"/>
      <c r="DR40" s="622"/>
      <c r="DS40" s="622"/>
      <c r="DT40" s="622"/>
      <c r="DU40" s="622"/>
      <c r="DV40" s="623"/>
      <c r="DW40" s="624">
        <v>3.5</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17295185</v>
      </c>
      <c r="S41" s="646"/>
      <c r="T41" s="646"/>
      <c r="U41" s="646"/>
      <c r="V41" s="646"/>
      <c r="W41" s="646"/>
      <c r="X41" s="646"/>
      <c r="Y41" s="649"/>
      <c r="Z41" s="650">
        <v>100</v>
      </c>
      <c r="AA41" s="650"/>
      <c r="AB41" s="650"/>
      <c r="AC41" s="650"/>
      <c r="AD41" s="651">
        <v>7863921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163666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785830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486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1361179</v>
      </c>
      <c r="CS42" s="634"/>
      <c r="CT42" s="634"/>
      <c r="CU42" s="634"/>
      <c r="CV42" s="634"/>
      <c r="CW42" s="634"/>
      <c r="CX42" s="634"/>
      <c r="CY42" s="635"/>
      <c r="CZ42" s="624">
        <v>8.1</v>
      </c>
      <c r="DA42" s="636"/>
      <c r="DB42" s="636"/>
      <c r="DC42" s="637"/>
      <c r="DD42" s="627">
        <v>184207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22921</v>
      </c>
      <c r="CS43" s="634"/>
      <c r="CT43" s="634"/>
      <c r="CU43" s="634"/>
      <c r="CV43" s="634"/>
      <c r="CW43" s="634"/>
      <c r="CX43" s="634"/>
      <c r="CY43" s="635"/>
      <c r="CZ43" s="624">
        <v>0.1</v>
      </c>
      <c r="DA43" s="636"/>
      <c r="DB43" s="636"/>
      <c r="DC43" s="637"/>
      <c r="DD43" s="627">
        <v>22921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1361179</v>
      </c>
      <c r="CS44" s="622"/>
      <c r="CT44" s="622"/>
      <c r="CU44" s="622"/>
      <c r="CV44" s="622"/>
      <c r="CW44" s="622"/>
      <c r="CX44" s="622"/>
      <c r="CY44" s="623"/>
      <c r="CZ44" s="624">
        <v>8.1</v>
      </c>
      <c r="DA44" s="625"/>
      <c r="DB44" s="625"/>
      <c r="DC44" s="626"/>
      <c r="DD44" s="627">
        <v>184207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730987</v>
      </c>
      <c r="CS45" s="634"/>
      <c r="CT45" s="634"/>
      <c r="CU45" s="634"/>
      <c r="CV45" s="634"/>
      <c r="CW45" s="634"/>
      <c r="CX45" s="634"/>
      <c r="CY45" s="635"/>
      <c r="CZ45" s="624">
        <v>4.4000000000000004</v>
      </c>
      <c r="DA45" s="636"/>
      <c r="DB45" s="636"/>
      <c r="DC45" s="637"/>
      <c r="DD45" s="627">
        <v>8839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575802</v>
      </c>
      <c r="CS46" s="622"/>
      <c r="CT46" s="622"/>
      <c r="CU46" s="622"/>
      <c r="CV46" s="622"/>
      <c r="CW46" s="622"/>
      <c r="CX46" s="622"/>
      <c r="CY46" s="623"/>
      <c r="CZ46" s="624">
        <v>3.4</v>
      </c>
      <c r="DA46" s="625"/>
      <c r="DB46" s="625"/>
      <c r="DC46" s="626"/>
      <c r="DD46" s="627">
        <v>174302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16717891</v>
      </c>
      <c r="CS49" s="606"/>
      <c r="CT49" s="606"/>
      <c r="CU49" s="606"/>
      <c r="CV49" s="606"/>
      <c r="CW49" s="606"/>
      <c r="CX49" s="606"/>
      <c r="CY49" s="607"/>
      <c r="CZ49" s="608">
        <v>100</v>
      </c>
      <c r="DA49" s="609"/>
      <c r="DB49" s="609"/>
      <c r="DC49" s="610"/>
      <c r="DD49" s="611">
        <v>9723009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AVynQBP3XJlhVy+Hm+mSNMnM/Un3UTCG2pv0r3iUuP9wis7SBgmXZtQ5b/nnBZHlRc/p9jd3PQCdgZOP6mE6g==" saltValue="5nk3ETX+iuFmKPbbXNB3v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17295</v>
      </c>
      <c r="R7" s="1103"/>
      <c r="S7" s="1103"/>
      <c r="T7" s="1103"/>
      <c r="U7" s="1103"/>
      <c r="V7" s="1103">
        <v>16718</v>
      </c>
      <c r="W7" s="1103"/>
      <c r="X7" s="1103"/>
      <c r="Y7" s="1103"/>
      <c r="Z7" s="1103"/>
      <c r="AA7" s="1103">
        <v>577</v>
      </c>
      <c r="AB7" s="1103"/>
      <c r="AC7" s="1103"/>
      <c r="AD7" s="1103"/>
      <c r="AE7" s="1104"/>
      <c r="AF7" s="1105">
        <v>577</v>
      </c>
      <c r="AG7" s="1106"/>
      <c r="AH7" s="1106"/>
      <c r="AI7" s="1106"/>
      <c r="AJ7" s="1107"/>
      <c r="AK7" s="1108" t="s">
        <v>491</v>
      </c>
      <c r="AL7" s="1109"/>
      <c r="AM7" s="1109"/>
      <c r="AN7" s="1109"/>
      <c r="AO7" s="1109"/>
      <c r="AP7" s="1109">
        <v>11740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559</v>
      </c>
      <c r="BS7" s="1099" t="s">
        <v>558</v>
      </c>
      <c r="BT7" s="1100"/>
      <c r="BU7" s="1100"/>
      <c r="BV7" s="1100"/>
      <c r="BW7" s="1100"/>
      <c r="BX7" s="1100"/>
      <c r="BY7" s="1100"/>
      <c r="BZ7" s="1100"/>
      <c r="CA7" s="1100"/>
      <c r="CB7" s="1100"/>
      <c r="CC7" s="1100"/>
      <c r="CD7" s="1100"/>
      <c r="CE7" s="1100"/>
      <c r="CF7" s="1100"/>
      <c r="CG7" s="1112"/>
      <c r="CH7" s="1096">
        <v>1</v>
      </c>
      <c r="CI7" s="1097"/>
      <c r="CJ7" s="1097"/>
      <c r="CK7" s="1097"/>
      <c r="CL7" s="1098"/>
      <c r="CM7" s="1096">
        <v>40</v>
      </c>
      <c r="CN7" s="1097"/>
      <c r="CO7" s="1097"/>
      <c r="CP7" s="1097"/>
      <c r="CQ7" s="1098"/>
      <c r="CR7" s="1096">
        <v>5</v>
      </c>
      <c r="CS7" s="1097"/>
      <c r="CT7" s="1097"/>
      <c r="CU7" s="1097"/>
      <c r="CV7" s="1098"/>
      <c r="CW7" s="1096" t="s">
        <v>491</v>
      </c>
      <c r="CX7" s="1097"/>
      <c r="CY7" s="1097"/>
      <c r="CZ7" s="1097"/>
      <c r="DA7" s="1098"/>
      <c r="DB7" s="1096" t="s">
        <v>491</v>
      </c>
      <c r="DC7" s="1097"/>
      <c r="DD7" s="1097"/>
      <c r="DE7" s="1097"/>
      <c r="DF7" s="1098"/>
      <c r="DG7" s="1096" t="s">
        <v>491</v>
      </c>
      <c r="DH7" s="1097"/>
      <c r="DI7" s="1097"/>
      <c r="DJ7" s="1097"/>
      <c r="DK7" s="1098"/>
      <c r="DL7" s="1096" t="s">
        <v>491</v>
      </c>
      <c r="DM7" s="1097"/>
      <c r="DN7" s="1097"/>
      <c r="DO7" s="1097"/>
      <c r="DP7" s="1098"/>
      <c r="DQ7" s="1096">
        <v>42</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17295</v>
      </c>
      <c r="R23" s="1061"/>
      <c r="S23" s="1061"/>
      <c r="T23" s="1061"/>
      <c r="U23" s="1061"/>
      <c r="V23" s="1061">
        <v>16718</v>
      </c>
      <c r="W23" s="1061"/>
      <c r="X23" s="1061"/>
      <c r="Y23" s="1061"/>
      <c r="Z23" s="1061"/>
      <c r="AA23" s="1061">
        <v>577</v>
      </c>
      <c r="AB23" s="1061"/>
      <c r="AC23" s="1061"/>
      <c r="AD23" s="1061"/>
      <c r="AE23" s="1068"/>
      <c r="AF23" s="1069">
        <v>577</v>
      </c>
      <c r="AG23" s="1061"/>
      <c r="AH23" s="1061"/>
      <c r="AI23" s="1061"/>
      <c r="AJ23" s="1070"/>
      <c r="AK23" s="1071"/>
      <c r="AL23" s="1072"/>
      <c r="AM23" s="1072"/>
      <c r="AN23" s="1072"/>
      <c r="AO23" s="1072"/>
      <c r="AP23" s="1061">
        <v>11740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1952</v>
      </c>
      <c r="R28" s="1051"/>
      <c r="S28" s="1051"/>
      <c r="T28" s="1051"/>
      <c r="U28" s="1051"/>
      <c r="V28" s="1051">
        <v>1890</v>
      </c>
      <c r="W28" s="1051"/>
      <c r="X28" s="1051"/>
      <c r="Y28" s="1051"/>
      <c r="Z28" s="1051"/>
      <c r="AA28" s="1051">
        <v>62</v>
      </c>
      <c r="AB28" s="1051"/>
      <c r="AC28" s="1051"/>
      <c r="AD28" s="1051"/>
      <c r="AE28" s="1052"/>
      <c r="AF28" s="1053">
        <v>62</v>
      </c>
      <c r="AG28" s="1051"/>
      <c r="AH28" s="1051"/>
      <c r="AI28" s="1051"/>
      <c r="AJ28" s="1054"/>
      <c r="AK28" s="1042">
        <v>164</v>
      </c>
      <c r="AL28" s="1043"/>
      <c r="AM28" s="1043"/>
      <c r="AN28" s="1043"/>
      <c r="AO28" s="1043"/>
      <c r="AP28" s="1043" t="s">
        <v>491</v>
      </c>
      <c r="AQ28" s="1043"/>
      <c r="AR28" s="1043"/>
      <c r="AS28" s="1043"/>
      <c r="AT28" s="1043"/>
      <c r="AU28" s="1043" t="s">
        <v>491</v>
      </c>
      <c r="AV28" s="1043"/>
      <c r="AW28" s="1043"/>
      <c r="AX28" s="1043"/>
      <c r="AY28" s="1043"/>
      <c r="AZ28" s="1044" t="s">
        <v>491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379</v>
      </c>
      <c r="R29" s="1039"/>
      <c r="S29" s="1039"/>
      <c r="T29" s="1039"/>
      <c r="U29" s="1039"/>
      <c r="V29" s="1039">
        <v>379</v>
      </c>
      <c r="W29" s="1039"/>
      <c r="X29" s="1039"/>
      <c r="Y29" s="1039"/>
      <c r="Z29" s="1039"/>
      <c r="AA29" s="1039">
        <v>0</v>
      </c>
      <c r="AB29" s="1039"/>
      <c r="AC29" s="1039"/>
      <c r="AD29" s="1039"/>
      <c r="AE29" s="1040"/>
      <c r="AF29" s="1035">
        <v>0</v>
      </c>
      <c r="AG29" s="1036"/>
      <c r="AH29" s="1036"/>
      <c r="AI29" s="1036"/>
      <c r="AJ29" s="1037"/>
      <c r="AK29" s="980">
        <v>124</v>
      </c>
      <c r="AL29" s="971"/>
      <c r="AM29" s="971"/>
      <c r="AN29" s="971"/>
      <c r="AO29" s="971"/>
      <c r="AP29" s="971" t="s">
        <v>491</v>
      </c>
      <c r="AQ29" s="971"/>
      <c r="AR29" s="971"/>
      <c r="AS29" s="971"/>
      <c r="AT29" s="971"/>
      <c r="AU29" s="971" t="s">
        <v>491</v>
      </c>
      <c r="AV29" s="971"/>
      <c r="AW29" s="971"/>
      <c r="AX29" s="971"/>
      <c r="AY29" s="971"/>
      <c r="AZ29" s="1041" t="s">
        <v>491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2265</v>
      </c>
      <c r="R30" s="1039"/>
      <c r="S30" s="1039"/>
      <c r="T30" s="1039"/>
      <c r="U30" s="1039"/>
      <c r="V30" s="1039">
        <v>2125</v>
      </c>
      <c r="W30" s="1039"/>
      <c r="X30" s="1039"/>
      <c r="Y30" s="1039"/>
      <c r="Z30" s="1039"/>
      <c r="AA30" s="1039">
        <v>140</v>
      </c>
      <c r="AB30" s="1039"/>
      <c r="AC30" s="1039"/>
      <c r="AD30" s="1039"/>
      <c r="AE30" s="1040"/>
      <c r="AF30" s="1035">
        <v>140</v>
      </c>
      <c r="AG30" s="1036"/>
      <c r="AH30" s="1036"/>
      <c r="AI30" s="1036"/>
      <c r="AJ30" s="1037"/>
      <c r="AK30" s="980">
        <v>352</v>
      </c>
      <c r="AL30" s="971"/>
      <c r="AM30" s="971"/>
      <c r="AN30" s="971"/>
      <c r="AO30" s="971"/>
      <c r="AP30" s="971" t="s">
        <v>491</v>
      </c>
      <c r="AQ30" s="971"/>
      <c r="AR30" s="971"/>
      <c r="AS30" s="971"/>
      <c r="AT30" s="971"/>
      <c r="AU30" s="971" t="s">
        <v>491</v>
      </c>
      <c r="AV30" s="971"/>
      <c r="AW30" s="971"/>
      <c r="AX30" s="971"/>
      <c r="AY30" s="971"/>
      <c r="AZ30" s="1041" t="s">
        <v>491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309</v>
      </c>
      <c r="R31" s="1039"/>
      <c r="S31" s="1039"/>
      <c r="T31" s="1039"/>
      <c r="U31" s="1039"/>
      <c r="V31" s="1039">
        <v>81</v>
      </c>
      <c r="W31" s="1039"/>
      <c r="X31" s="1039"/>
      <c r="Y31" s="1039"/>
      <c r="Z31" s="1039"/>
      <c r="AA31" s="1039">
        <v>228</v>
      </c>
      <c r="AB31" s="1039"/>
      <c r="AC31" s="1039"/>
      <c r="AD31" s="1039"/>
      <c r="AE31" s="1040"/>
      <c r="AF31" s="1035">
        <v>228</v>
      </c>
      <c r="AG31" s="1036"/>
      <c r="AH31" s="1036"/>
      <c r="AI31" s="1036"/>
      <c r="AJ31" s="1037"/>
      <c r="AK31" s="980">
        <v>105</v>
      </c>
      <c r="AL31" s="971"/>
      <c r="AM31" s="971"/>
      <c r="AN31" s="971"/>
      <c r="AO31" s="971"/>
      <c r="AP31" s="971">
        <v>3180</v>
      </c>
      <c r="AQ31" s="971"/>
      <c r="AR31" s="971"/>
      <c r="AS31" s="971"/>
      <c r="AT31" s="971"/>
      <c r="AU31" s="971" t="s">
        <v>491</v>
      </c>
      <c r="AV31" s="971"/>
      <c r="AW31" s="971"/>
      <c r="AX31" s="971"/>
      <c r="AY31" s="971"/>
      <c r="AZ31" s="1041" t="s">
        <v>491</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853</v>
      </c>
      <c r="R32" s="1039"/>
      <c r="S32" s="1039"/>
      <c r="T32" s="1039"/>
      <c r="U32" s="1039"/>
      <c r="V32" s="1039">
        <v>498</v>
      </c>
      <c r="W32" s="1039"/>
      <c r="X32" s="1039"/>
      <c r="Y32" s="1039"/>
      <c r="Z32" s="1039"/>
      <c r="AA32" s="1039">
        <v>355</v>
      </c>
      <c r="AB32" s="1039"/>
      <c r="AC32" s="1039"/>
      <c r="AD32" s="1039"/>
      <c r="AE32" s="1040"/>
      <c r="AF32" s="1035">
        <v>355</v>
      </c>
      <c r="AG32" s="1036"/>
      <c r="AH32" s="1036"/>
      <c r="AI32" s="1036"/>
      <c r="AJ32" s="1037"/>
      <c r="AK32" s="980">
        <v>1360</v>
      </c>
      <c r="AL32" s="971"/>
      <c r="AM32" s="971"/>
      <c r="AN32" s="971"/>
      <c r="AO32" s="971"/>
      <c r="AP32" s="971">
        <v>3965</v>
      </c>
      <c r="AQ32" s="971"/>
      <c r="AR32" s="971"/>
      <c r="AS32" s="971"/>
      <c r="AT32" s="971"/>
      <c r="AU32" s="971" t="s">
        <v>491</v>
      </c>
      <c r="AV32" s="971"/>
      <c r="AW32" s="971"/>
      <c r="AX32" s="971"/>
      <c r="AY32" s="971"/>
      <c r="AZ32" s="1041" t="s">
        <v>491</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1098</v>
      </c>
      <c r="R33" s="1039"/>
      <c r="S33" s="1039"/>
      <c r="T33" s="1039"/>
      <c r="U33" s="1039"/>
      <c r="V33" s="1039">
        <v>828</v>
      </c>
      <c r="W33" s="1039"/>
      <c r="X33" s="1039"/>
      <c r="Y33" s="1039"/>
      <c r="Z33" s="1039"/>
      <c r="AA33" s="1039">
        <v>270</v>
      </c>
      <c r="AB33" s="1039"/>
      <c r="AC33" s="1039"/>
      <c r="AD33" s="1039"/>
      <c r="AE33" s="1040"/>
      <c r="AF33" s="1035">
        <v>270</v>
      </c>
      <c r="AG33" s="1036"/>
      <c r="AH33" s="1036"/>
      <c r="AI33" s="1036"/>
      <c r="AJ33" s="1037"/>
      <c r="AK33" s="980">
        <v>477</v>
      </c>
      <c r="AL33" s="971"/>
      <c r="AM33" s="971"/>
      <c r="AN33" s="971"/>
      <c r="AO33" s="971"/>
      <c r="AP33" s="971">
        <v>6846</v>
      </c>
      <c r="AQ33" s="971"/>
      <c r="AR33" s="971"/>
      <c r="AS33" s="971"/>
      <c r="AT33" s="971"/>
      <c r="AU33" s="971" t="s">
        <v>491</v>
      </c>
      <c r="AV33" s="971"/>
      <c r="AW33" s="971"/>
      <c r="AX33" s="971"/>
      <c r="AY33" s="971"/>
      <c r="AZ33" s="1041" t="s">
        <v>491</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132</v>
      </c>
      <c r="R34" s="1039"/>
      <c r="S34" s="1039"/>
      <c r="T34" s="1039"/>
      <c r="U34" s="1039"/>
      <c r="V34" s="1039">
        <v>132</v>
      </c>
      <c r="W34" s="1039"/>
      <c r="X34" s="1039"/>
      <c r="Y34" s="1039"/>
      <c r="Z34" s="1039"/>
      <c r="AA34" s="1039" t="s">
        <v>491</v>
      </c>
      <c r="AB34" s="1039"/>
      <c r="AC34" s="1039"/>
      <c r="AD34" s="1039"/>
      <c r="AE34" s="1040"/>
      <c r="AF34" s="1035" t="s">
        <v>122</v>
      </c>
      <c r="AG34" s="1036"/>
      <c r="AH34" s="1036"/>
      <c r="AI34" s="1036"/>
      <c r="AJ34" s="1037"/>
      <c r="AK34" s="980">
        <v>80</v>
      </c>
      <c r="AL34" s="971"/>
      <c r="AM34" s="971"/>
      <c r="AN34" s="971"/>
      <c r="AO34" s="971"/>
      <c r="AP34" s="971">
        <v>517</v>
      </c>
      <c r="AQ34" s="971"/>
      <c r="AR34" s="971"/>
      <c r="AS34" s="971"/>
      <c r="AT34" s="971"/>
      <c r="AU34" s="971" t="s">
        <v>491</v>
      </c>
      <c r="AV34" s="971"/>
      <c r="AW34" s="971"/>
      <c r="AX34" s="971"/>
      <c r="AY34" s="971"/>
      <c r="AZ34" s="1041" t="s">
        <v>491</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397</v>
      </c>
      <c r="C35" s="1031"/>
      <c r="D35" s="1031"/>
      <c r="E35" s="1031"/>
      <c r="F35" s="1031"/>
      <c r="G35" s="1031"/>
      <c r="H35" s="1031"/>
      <c r="I35" s="1031"/>
      <c r="J35" s="1031"/>
      <c r="K35" s="1031"/>
      <c r="L35" s="1031"/>
      <c r="M35" s="1031"/>
      <c r="N35" s="1031"/>
      <c r="O35" s="1031"/>
      <c r="P35" s="1032"/>
      <c r="Q35" s="1038">
        <v>8</v>
      </c>
      <c r="R35" s="1039"/>
      <c r="S35" s="1039"/>
      <c r="T35" s="1039"/>
      <c r="U35" s="1039"/>
      <c r="V35" s="1039">
        <v>8</v>
      </c>
      <c r="W35" s="1039"/>
      <c r="X35" s="1039"/>
      <c r="Y35" s="1039"/>
      <c r="Z35" s="1039"/>
      <c r="AA35" s="1039" t="s">
        <v>491</v>
      </c>
      <c r="AB35" s="1039"/>
      <c r="AC35" s="1039"/>
      <c r="AD35" s="1039"/>
      <c r="AE35" s="1040"/>
      <c r="AF35" s="1035" t="s">
        <v>122</v>
      </c>
      <c r="AG35" s="1036"/>
      <c r="AH35" s="1036"/>
      <c r="AI35" s="1036"/>
      <c r="AJ35" s="1037"/>
      <c r="AK35" s="980">
        <v>8</v>
      </c>
      <c r="AL35" s="971"/>
      <c r="AM35" s="971"/>
      <c r="AN35" s="971"/>
      <c r="AO35" s="971"/>
      <c r="AP35" s="971" t="s">
        <v>491</v>
      </c>
      <c r="AQ35" s="971"/>
      <c r="AR35" s="971"/>
      <c r="AS35" s="971"/>
      <c r="AT35" s="971"/>
      <c r="AU35" s="971" t="s">
        <v>491</v>
      </c>
      <c r="AV35" s="971"/>
      <c r="AW35" s="971"/>
      <c r="AX35" s="971"/>
      <c r="AY35" s="971"/>
      <c r="AZ35" s="1041" t="s">
        <v>491</v>
      </c>
      <c r="BA35" s="1041"/>
      <c r="BB35" s="1041"/>
      <c r="BC35" s="1041"/>
      <c r="BD35" s="1041"/>
      <c r="BE35" s="972" t="s">
        <v>395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1056</v>
      </c>
      <c r="AG63" s="959"/>
      <c r="AH63" s="959"/>
      <c r="AI63" s="959"/>
      <c r="AJ63" s="1022"/>
      <c r="AK63" s="1023"/>
      <c r="AL63" s="963"/>
      <c r="AM63" s="963"/>
      <c r="AN63" s="963"/>
      <c r="AO63" s="963"/>
      <c r="AP63" s="959">
        <v>14508</v>
      </c>
      <c r="AQ63" s="959"/>
      <c r="AR63" s="959"/>
      <c r="AS63" s="959"/>
      <c r="AT63" s="959"/>
      <c r="AU63" s="959" t="s">
        <v>491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556</v>
      </c>
      <c r="C68" s="986"/>
      <c r="D68" s="986"/>
      <c r="E68" s="986"/>
      <c r="F68" s="986"/>
      <c r="G68" s="986"/>
      <c r="H68" s="986"/>
      <c r="I68" s="986"/>
      <c r="J68" s="986"/>
      <c r="K68" s="986"/>
      <c r="L68" s="986"/>
      <c r="M68" s="986"/>
      <c r="N68" s="986"/>
      <c r="O68" s="986"/>
      <c r="P68" s="987"/>
      <c r="Q68" s="988">
        <v>888</v>
      </c>
      <c r="R68" s="982"/>
      <c r="S68" s="982"/>
      <c r="T68" s="982"/>
      <c r="U68" s="982"/>
      <c r="V68" s="982">
        <v>876</v>
      </c>
      <c r="W68" s="982"/>
      <c r="X68" s="982"/>
      <c r="Y68" s="982"/>
      <c r="Z68" s="982"/>
      <c r="AA68" s="982">
        <v>12</v>
      </c>
      <c r="AB68" s="982"/>
      <c r="AC68" s="982"/>
      <c r="AD68" s="982"/>
      <c r="AE68" s="982"/>
      <c r="AF68" s="982">
        <v>12</v>
      </c>
      <c r="AG68" s="982"/>
      <c r="AH68" s="982"/>
      <c r="AI68" s="982"/>
      <c r="AJ68" s="982"/>
      <c r="AK68" s="982" t="s">
        <v>491</v>
      </c>
      <c r="AL68" s="982"/>
      <c r="AM68" s="982"/>
      <c r="AN68" s="982"/>
      <c r="AO68" s="982"/>
      <c r="AP68" s="982">
        <v>623</v>
      </c>
      <c r="AQ68" s="982"/>
      <c r="AR68" s="982"/>
      <c r="AS68" s="982"/>
      <c r="AT68" s="982"/>
      <c r="AU68" s="982">
        <v>393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557</v>
      </c>
      <c r="C69" s="975"/>
      <c r="D69" s="975"/>
      <c r="E69" s="975"/>
      <c r="F69" s="975"/>
      <c r="G69" s="975"/>
      <c r="H69" s="975"/>
      <c r="I69" s="975"/>
      <c r="J69" s="975"/>
      <c r="K69" s="975"/>
      <c r="L69" s="975"/>
      <c r="M69" s="975"/>
      <c r="N69" s="975"/>
      <c r="O69" s="975"/>
      <c r="P69" s="976"/>
      <c r="Q69" s="977">
        <v>568</v>
      </c>
      <c r="R69" s="971"/>
      <c r="S69" s="971"/>
      <c r="T69" s="971"/>
      <c r="U69" s="971"/>
      <c r="V69" s="971">
        <v>561</v>
      </c>
      <c r="W69" s="971"/>
      <c r="X69" s="971"/>
      <c r="Y69" s="971"/>
      <c r="Z69" s="971"/>
      <c r="AA69" s="971">
        <v>7</v>
      </c>
      <c r="AB69" s="971"/>
      <c r="AC69" s="971"/>
      <c r="AD69" s="971"/>
      <c r="AE69" s="971"/>
      <c r="AF69" s="971">
        <v>7</v>
      </c>
      <c r="AG69" s="971"/>
      <c r="AH69" s="971"/>
      <c r="AI69" s="971"/>
      <c r="AJ69" s="971"/>
      <c r="AK69" s="971" t="s">
        <v>491</v>
      </c>
      <c r="AL69" s="971"/>
      <c r="AM69" s="971"/>
      <c r="AN69" s="971"/>
      <c r="AO69" s="971"/>
      <c r="AP69" s="971" t="s">
        <v>491</v>
      </c>
      <c r="AQ69" s="971"/>
      <c r="AR69" s="971"/>
      <c r="AS69" s="971"/>
      <c r="AT69" s="971"/>
      <c r="AU69" s="971" t="s">
        <v>491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19</v>
      </c>
      <c r="AG88" s="959"/>
      <c r="AH88" s="959"/>
      <c r="AI88" s="959"/>
      <c r="AJ88" s="959"/>
      <c r="AK88" s="963"/>
      <c r="AL88" s="963"/>
      <c r="AM88" s="963"/>
      <c r="AN88" s="963"/>
      <c r="AO88" s="963"/>
      <c r="AP88" s="959">
        <v>623</v>
      </c>
      <c r="AQ88" s="959"/>
      <c r="AR88" s="959"/>
      <c r="AS88" s="959"/>
      <c r="AT88" s="959"/>
      <c r="AU88" s="959">
        <v>393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491</v>
      </c>
      <c r="CX102" s="953"/>
      <c r="CY102" s="953"/>
      <c r="CZ102" s="953"/>
      <c r="DA102" s="954"/>
      <c r="DB102" s="952" t="s">
        <v>491</v>
      </c>
      <c r="DC102" s="953"/>
      <c r="DD102" s="953"/>
      <c r="DE102" s="953"/>
      <c r="DF102" s="954"/>
      <c r="DG102" s="952" t="s">
        <v>491</v>
      </c>
      <c r="DH102" s="953"/>
      <c r="DI102" s="953"/>
      <c r="DJ102" s="953"/>
      <c r="DK102" s="954"/>
      <c r="DL102" s="952" t="s">
        <v>491</v>
      </c>
      <c r="DM102" s="953"/>
      <c r="DN102" s="953"/>
      <c r="DO102" s="953"/>
      <c r="DP102" s="954"/>
      <c r="DQ102" s="952">
        <v>42</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1272901</v>
      </c>
      <c r="AB110" s="889"/>
      <c r="AC110" s="889"/>
      <c r="AD110" s="889"/>
      <c r="AE110" s="890"/>
      <c r="AF110" s="891">
        <v>1242515</v>
      </c>
      <c r="AG110" s="889"/>
      <c r="AH110" s="889"/>
      <c r="AI110" s="889"/>
      <c r="AJ110" s="890"/>
      <c r="AK110" s="891">
        <v>1240289</v>
      </c>
      <c r="AL110" s="889"/>
      <c r="AM110" s="889"/>
      <c r="AN110" s="889"/>
      <c r="AO110" s="890"/>
      <c r="AP110" s="892">
        <v>19.7</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12403752</v>
      </c>
      <c r="BR110" s="842"/>
      <c r="BS110" s="842"/>
      <c r="BT110" s="842"/>
      <c r="BU110" s="842"/>
      <c r="BV110" s="842">
        <v>12004904</v>
      </c>
      <c r="BW110" s="842"/>
      <c r="BX110" s="842"/>
      <c r="BY110" s="842"/>
      <c r="BZ110" s="842"/>
      <c r="CA110" s="842">
        <v>11740267</v>
      </c>
      <c r="CB110" s="842"/>
      <c r="CC110" s="842"/>
      <c r="CD110" s="842"/>
      <c r="CE110" s="842"/>
      <c r="CF110" s="866">
        <v>186.2</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8939829</v>
      </c>
      <c r="BR112" s="817"/>
      <c r="BS112" s="817"/>
      <c r="BT112" s="817"/>
      <c r="BU112" s="817"/>
      <c r="BV112" s="817">
        <v>8289800</v>
      </c>
      <c r="BW112" s="817"/>
      <c r="BX112" s="817"/>
      <c r="BY112" s="817"/>
      <c r="BZ112" s="817"/>
      <c r="CA112" s="817">
        <v>8062769</v>
      </c>
      <c r="CB112" s="817"/>
      <c r="CC112" s="817"/>
      <c r="CD112" s="817"/>
      <c r="CE112" s="817"/>
      <c r="CF112" s="875">
        <v>127.9</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838279</v>
      </c>
      <c r="AB113" s="919"/>
      <c r="AC113" s="919"/>
      <c r="AD113" s="919"/>
      <c r="AE113" s="920"/>
      <c r="AF113" s="921">
        <v>870199</v>
      </c>
      <c r="AG113" s="919"/>
      <c r="AH113" s="919"/>
      <c r="AI113" s="919"/>
      <c r="AJ113" s="920"/>
      <c r="AK113" s="921">
        <v>823054</v>
      </c>
      <c r="AL113" s="919"/>
      <c r="AM113" s="919"/>
      <c r="AN113" s="919"/>
      <c r="AO113" s="920"/>
      <c r="AP113" s="922">
        <v>13.1</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574899</v>
      </c>
      <c r="BR113" s="817"/>
      <c r="BS113" s="817"/>
      <c r="BT113" s="817"/>
      <c r="BU113" s="817"/>
      <c r="BV113" s="817">
        <v>483724</v>
      </c>
      <c r="BW113" s="817"/>
      <c r="BX113" s="817"/>
      <c r="BY113" s="817"/>
      <c r="BZ113" s="817"/>
      <c r="CA113" s="817">
        <v>392537</v>
      </c>
      <c r="CB113" s="817"/>
      <c r="CC113" s="817"/>
      <c r="CD113" s="817"/>
      <c r="CE113" s="817"/>
      <c r="CF113" s="875">
        <v>6.2</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91239</v>
      </c>
      <c r="AB114" s="780"/>
      <c r="AC114" s="780"/>
      <c r="AD114" s="780"/>
      <c r="AE114" s="781"/>
      <c r="AF114" s="782">
        <v>91232</v>
      </c>
      <c r="AG114" s="780"/>
      <c r="AH114" s="780"/>
      <c r="AI114" s="780"/>
      <c r="AJ114" s="781"/>
      <c r="AK114" s="782">
        <v>91251</v>
      </c>
      <c r="AL114" s="780"/>
      <c r="AM114" s="780"/>
      <c r="AN114" s="780"/>
      <c r="AO114" s="781"/>
      <c r="AP114" s="824">
        <v>1.4</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1667761</v>
      </c>
      <c r="BR114" s="817"/>
      <c r="BS114" s="817"/>
      <c r="BT114" s="817"/>
      <c r="BU114" s="817"/>
      <c r="BV114" s="817">
        <v>1679400</v>
      </c>
      <c r="BW114" s="817"/>
      <c r="BX114" s="817"/>
      <c r="BY114" s="817"/>
      <c r="BZ114" s="817"/>
      <c r="CA114" s="817">
        <v>1798009</v>
      </c>
      <c r="CB114" s="817"/>
      <c r="CC114" s="817"/>
      <c r="CD114" s="817"/>
      <c r="CE114" s="817"/>
      <c r="CF114" s="875">
        <v>28.5</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18</v>
      </c>
      <c r="AB115" s="919"/>
      <c r="AC115" s="919"/>
      <c r="AD115" s="919"/>
      <c r="AE115" s="920"/>
      <c r="AF115" s="921">
        <v>15</v>
      </c>
      <c r="AG115" s="919"/>
      <c r="AH115" s="919"/>
      <c r="AI115" s="919"/>
      <c r="AJ115" s="920"/>
      <c r="AK115" s="921">
        <v>5</v>
      </c>
      <c r="AL115" s="919"/>
      <c r="AM115" s="919"/>
      <c r="AN115" s="919"/>
      <c r="AO115" s="920"/>
      <c r="AP115" s="922">
        <v>0</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v>56367</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2202437</v>
      </c>
      <c r="AB117" s="903"/>
      <c r="AC117" s="903"/>
      <c r="AD117" s="903"/>
      <c r="AE117" s="904"/>
      <c r="AF117" s="905">
        <v>2203961</v>
      </c>
      <c r="AG117" s="903"/>
      <c r="AH117" s="903"/>
      <c r="AI117" s="903"/>
      <c r="AJ117" s="904"/>
      <c r="AK117" s="905">
        <v>2154599</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23642608</v>
      </c>
      <c r="BR119" s="845"/>
      <c r="BS119" s="845"/>
      <c r="BT119" s="845"/>
      <c r="BU119" s="845"/>
      <c r="BV119" s="845">
        <v>22457828</v>
      </c>
      <c r="BW119" s="845"/>
      <c r="BX119" s="845"/>
      <c r="BY119" s="845"/>
      <c r="BZ119" s="845"/>
      <c r="CA119" s="845">
        <v>21993582</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4386756</v>
      </c>
      <c r="BR120" s="842"/>
      <c r="BS120" s="842"/>
      <c r="BT120" s="842"/>
      <c r="BU120" s="842"/>
      <c r="BV120" s="842">
        <v>5794395</v>
      </c>
      <c r="BW120" s="842"/>
      <c r="BX120" s="842"/>
      <c r="BY120" s="842"/>
      <c r="BZ120" s="842"/>
      <c r="CA120" s="842">
        <v>6548516</v>
      </c>
      <c r="CB120" s="842"/>
      <c r="CC120" s="842"/>
      <c r="CD120" s="842"/>
      <c r="CE120" s="842"/>
      <c r="CF120" s="866">
        <v>103.9</v>
      </c>
      <c r="CG120" s="867"/>
      <c r="CH120" s="867"/>
      <c r="CI120" s="867"/>
      <c r="CJ120" s="867"/>
      <c r="CK120" s="868" t="s">
        <v>448</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5436980</v>
      </c>
      <c r="DH120" s="842"/>
      <c r="DI120" s="842"/>
      <c r="DJ120" s="842"/>
      <c r="DK120" s="842"/>
      <c r="DL120" s="842">
        <v>5123869</v>
      </c>
      <c r="DM120" s="842"/>
      <c r="DN120" s="842"/>
      <c r="DO120" s="842"/>
      <c r="DP120" s="842"/>
      <c r="DQ120" s="842">
        <v>5299186</v>
      </c>
      <c r="DR120" s="842"/>
      <c r="DS120" s="842"/>
      <c r="DT120" s="842"/>
      <c r="DU120" s="842"/>
      <c r="DV120" s="843">
        <v>84.1</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2012899</v>
      </c>
      <c r="BR121" s="817"/>
      <c r="BS121" s="817"/>
      <c r="BT121" s="817"/>
      <c r="BU121" s="817"/>
      <c r="BV121" s="817">
        <v>1920222</v>
      </c>
      <c r="BW121" s="817"/>
      <c r="BX121" s="817"/>
      <c r="BY121" s="817"/>
      <c r="BZ121" s="817"/>
      <c r="CA121" s="817">
        <v>2053117</v>
      </c>
      <c r="CB121" s="817"/>
      <c r="CC121" s="817"/>
      <c r="CD121" s="817"/>
      <c r="CE121" s="817"/>
      <c r="CF121" s="875">
        <v>32.6</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3123298</v>
      </c>
      <c r="DH121" s="817"/>
      <c r="DI121" s="817"/>
      <c r="DJ121" s="817"/>
      <c r="DK121" s="817"/>
      <c r="DL121" s="817">
        <v>2817335</v>
      </c>
      <c r="DM121" s="817"/>
      <c r="DN121" s="817"/>
      <c r="DO121" s="817"/>
      <c r="DP121" s="817"/>
      <c r="DQ121" s="817">
        <v>2399062</v>
      </c>
      <c r="DR121" s="817"/>
      <c r="DS121" s="817"/>
      <c r="DT121" s="817"/>
      <c r="DU121" s="817"/>
      <c r="DV121" s="794">
        <v>38.1</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14964665</v>
      </c>
      <c r="BR122" s="845"/>
      <c r="BS122" s="845"/>
      <c r="BT122" s="845"/>
      <c r="BU122" s="845"/>
      <c r="BV122" s="845">
        <v>14432235</v>
      </c>
      <c r="BW122" s="845"/>
      <c r="BX122" s="845"/>
      <c r="BY122" s="845"/>
      <c r="BZ122" s="845"/>
      <c r="CA122" s="845">
        <v>14292978</v>
      </c>
      <c r="CB122" s="845"/>
      <c r="CC122" s="845"/>
      <c r="CD122" s="845"/>
      <c r="CE122" s="845"/>
      <c r="CF122" s="846">
        <v>226.7</v>
      </c>
      <c r="CG122" s="847"/>
      <c r="CH122" s="847"/>
      <c r="CI122" s="847"/>
      <c r="CJ122" s="847"/>
      <c r="CK122" s="869"/>
      <c r="CL122" s="855"/>
      <c r="CM122" s="855"/>
      <c r="CN122" s="855"/>
      <c r="CO122" s="856"/>
      <c r="CP122" s="835" t="s">
        <v>452</v>
      </c>
      <c r="CQ122" s="836"/>
      <c r="CR122" s="836"/>
      <c r="CS122" s="836"/>
      <c r="CT122" s="836"/>
      <c r="CU122" s="836"/>
      <c r="CV122" s="836"/>
      <c r="CW122" s="836"/>
      <c r="CX122" s="836"/>
      <c r="CY122" s="836"/>
      <c r="CZ122" s="836"/>
      <c r="DA122" s="836"/>
      <c r="DB122" s="836"/>
      <c r="DC122" s="836"/>
      <c r="DD122" s="836"/>
      <c r="DE122" s="836"/>
      <c r="DF122" s="837"/>
      <c r="DG122" s="816">
        <v>247864</v>
      </c>
      <c r="DH122" s="817"/>
      <c r="DI122" s="817"/>
      <c r="DJ122" s="817"/>
      <c r="DK122" s="817"/>
      <c r="DL122" s="817">
        <v>241603</v>
      </c>
      <c r="DM122" s="817"/>
      <c r="DN122" s="817"/>
      <c r="DO122" s="817"/>
      <c r="DP122" s="817"/>
      <c r="DQ122" s="817">
        <v>253207</v>
      </c>
      <c r="DR122" s="817"/>
      <c r="DS122" s="817"/>
      <c r="DT122" s="817"/>
      <c r="DU122" s="817"/>
      <c r="DV122" s="794">
        <v>4</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21364320</v>
      </c>
      <c r="BR123" s="833"/>
      <c r="BS123" s="833"/>
      <c r="BT123" s="833"/>
      <c r="BU123" s="833"/>
      <c r="BV123" s="833">
        <v>22146852</v>
      </c>
      <c r="BW123" s="833"/>
      <c r="BX123" s="833"/>
      <c r="BY123" s="833"/>
      <c r="BZ123" s="833"/>
      <c r="CA123" s="833">
        <v>22894611</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v>131687</v>
      </c>
      <c r="DH123" s="780"/>
      <c r="DI123" s="780"/>
      <c r="DJ123" s="780"/>
      <c r="DK123" s="781"/>
      <c r="DL123" s="782">
        <v>106993</v>
      </c>
      <c r="DM123" s="780"/>
      <c r="DN123" s="780"/>
      <c r="DO123" s="780"/>
      <c r="DP123" s="781"/>
      <c r="DQ123" s="782">
        <v>111314</v>
      </c>
      <c r="DR123" s="780"/>
      <c r="DS123" s="780"/>
      <c r="DT123" s="780"/>
      <c r="DU123" s="781"/>
      <c r="DV123" s="824">
        <v>1.8</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35</v>
      </c>
      <c r="BR124" s="831"/>
      <c r="BS124" s="831"/>
      <c r="BT124" s="831"/>
      <c r="BU124" s="831"/>
      <c r="BV124" s="831">
        <v>4.9000000000000004</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v>56367</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18</v>
      </c>
      <c r="AB127" s="780"/>
      <c r="AC127" s="780"/>
      <c r="AD127" s="780"/>
      <c r="AE127" s="781"/>
      <c r="AF127" s="782">
        <v>15</v>
      </c>
      <c r="AG127" s="780"/>
      <c r="AH127" s="780"/>
      <c r="AI127" s="780"/>
      <c r="AJ127" s="781"/>
      <c r="AK127" s="782">
        <v>5</v>
      </c>
      <c r="AL127" s="780"/>
      <c r="AM127" s="780"/>
      <c r="AN127" s="780"/>
      <c r="AO127" s="781"/>
      <c r="AP127" s="824">
        <v>0</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169603</v>
      </c>
      <c r="AB128" s="801"/>
      <c r="AC128" s="801"/>
      <c r="AD128" s="801"/>
      <c r="AE128" s="802"/>
      <c r="AF128" s="803">
        <v>172968</v>
      </c>
      <c r="AG128" s="801"/>
      <c r="AH128" s="801"/>
      <c r="AI128" s="801"/>
      <c r="AJ128" s="802"/>
      <c r="AK128" s="803">
        <v>158444</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13.81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7909309</v>
      </c>
      <c r="AB129" s="780"/>
      <c r="AC129" s="780"/>
      <c r="AD129" s="780"/>
      <c r="AE129" s="781"/>
      <c r="AF129" s="782">
        <v>7691472</v>
      </c>
      <c r="AG129" s="780"/>
      <c r="AH129" s="780"/>
      <c r="AI129" s="780"/>
      <c r="AJ129" s="781"/>
      <c r="AK129" s="782">
        <v>7777925</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18.809999999999999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1406424</v>
      </c>
      <c r="AB130" s="780"/>
      <c r="AC130" s="780"/>
      <c r="AD130" s="780"/>
      <c r="AE130" s="781"/>
      <c r="AF130" s="782">
        <v>1408366</v>
      </c>
      <c r="AG130" s="780"/>
      <c r="AH130" s="780"/>
      <c r="AI130" s="780"/>
      <c r="AJ130" s="781"/>
      <c r="AK130" s="782">
        <v>1473579</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9.1999999999999993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6502885</v>
      </c>
      <c r="AB131" s="764"/>
      <c r="AC131" s="764"/>
      <c r="AD131" s="764"/>
      <c r="AE131" s="765"/>
      <c r="AF131" s="766">
        <v>6283106</v>
      </c>
      <c r="AG131" s="764"/>
      <c r="AH131" s="764"/>
      <c r="AI131" s="764"/>
      <c r="AJ131" s="765"/>
      <c r="AK131" s="766">
        <v>6304346</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9.6328014409999998</v>
      </c>
      <c r="AB132" s="745"/>
      <c r="AC132" s="745"/>
      <c r="AD132" s="745"/>
      <c r="AE132" s="746"/>
      <c r="AF132" s="747">
        <v>9.9095415550000006</v>
      </c>
      <c r="AG132" s="745"/>
      <c r="AH132" s="745"/>
      <c r="AI132" s="745"/>
      <c r="AJ132" s="746"/>
      <c r="AK132" s="747">
        <v>8.2891389530000001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10.9</v>
      </c>
      <c r="AB133" s="724"/>
      <c r="AC133" s="724"/>
      <c r="AD133" s="724"/>
      <c r="AE133" s="725"/>
      <c r="AF133" s="723">
        <v>9.4</v>
      </c>
      <c r="AG133" s="724"/>
      <c r="AH133" s="724"/>
      <c r="AI133" s="724"/>
      <c r="AJ133" s="725"/>
      <c r="AK133" s="723">
        <v>9.1999999999999993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c/BMqu0PRbfbhXiLQ/RylTo1VO6IT1nfuMUxI4gdn/LpSKg4yOBpnUC1iIlUYf9Gv+TFrR4BsqmBmDJMBRT3A==" saltValue="mokCgTKc0zHZfzsGI6j6u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topLeftCell="A19" zoomScale="70" zoomScaleNormal="85" zoomScaleSheetLayoutView="70" workbookViewId="0">
      <selection activeCell="AZ72" sqref="AZ7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paLXrduvlBga/aWIe43qvbcRXu2WjuJH7pitW/HOrl/awOvFBSifg+IQdRlEGzM0ZU0GVsrzMToUVDpd6X64g==" saltValue="H3eTzqnjK3eLhJ+KuZMS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Ul4n3vM++4FK9TBwKzy8eolqEzDxxx7KgK4ITwHb1XBOOBd2v/bSWA09noEvo89Fv6Q8QK0NLxaDW3C9GmhGw==" saltValue="RWuO7M6yS/3SEka9Q+lM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1718966</v>
      </c>
      <c r="AP9" s="281">
        <v>91948</v>
      </c>
      <c r="AQ9" s="282">
        <v>90724</v>
      </c>
      <c r="AR9" s="283">
        <v>1.3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318549</v>
      </c>
      <c r="AP10" s="284">
        <v>17039</v>
      </c>
      <c r="AQ10" s="285">
        <v>11342</v>
      </c>
      <c r="AR10" s="286">
        <v>50.2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v>300469</v>
      </c>
      <c r="AP11" s="284">
        <v>16072</v>
      </c>
      <c r="AQ11" s="285">
        <v>1033</v>
      </c>
      <c r="AR11" s="286">
        <v>1455.9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491</v>
      </c>
      <c r="AP12" s="284" t="s">
        <v>491</v>
      </c>
      <c r="AQ12" s="285">
        <v>16</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91006</v>
      </c>
      <c r="AP13" s="284">
        <v>4868</v>
      </c>
      <c r="AQ13" s="285">
        <v>3647</v>
      </c>
      <c r="AR13" s="286">
        <v>33.5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22921</v>
      </c>
      <c r="AP14" s="284">
        <v>1226</v>
      </c>
      <c r="AQ14" s="285">
        <v>1693</v>
      </c>
      <c r="AR14" s="286">
        <v>-27.6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-29360</v>
      </c>
      <c r="AP15" s="284">
        <v>-1570</v>
      </c>
      <c r="AQ15" s="285">
        <v>-4922</v>
      </c>
      <c r="AR15" s="286">
        <v>-68.099999999999994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2422551</v>
      </c>
      <c r="AP16" s="284">
        <v>129583</v>
      </c>
      <c r="AQ16" s="285">
        <v>103533</v>
      </c>
      <c r="AR16" s="286">
        <v>25.2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9.52</v>
      </c>
      <c r="AP21" s="298">
        <v>9.17</v>
      </c>
      <c r="AQ21" s="299">
        <v>0.35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96</v>
      </c>
      <c r="AP22" s="303">
        <v>97.2</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1240289</v>
      </c>
      <c r="AP32" s="312">
        <v>66343</v>
      </c>
      <c r="AQ32" s="313">
        <v>59793</v>
      </c>
      <c r="AR32" s="314">
        <v>11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823054</v>
      </c>
      <c r="AP35" s="312">
        <v>44025</v>
      </c>
      <c r="AQ35" s="313">
        <v>14599</v>
      </c>
      <c r="AR35" s="314">
        <v>201.6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91251</v>
      </c>
      <c r="AP36" s="312">
        <v>4881</v>
      </c>
      <c r="AQ36" s="313">
        <v>2530</v>
      </c>
      <c r="AR36" s="314">
        <v>92.9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v>5</v>
      </c>
      <c r="AP37" s="312">
        <v>0</v>
      </c>
      <c r="AQ37" s="313">
        <v>188</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491</v>
      </c>
      <c r="AP38" s="315" t="s">
        <v>491</v>
      </c>
      <c r="AQ38" s="316">
        <v>2</v>
      </c>
      <c r="AR38" s="304" t="s">
        <v>491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-158444</v>
      </c>
      <c r="AP39" s="312">
        <v>-8475</v>
      </c>
      <c r="AQ39" s="313">
        <v>-4866</v>
      </c>
      <c r="AR39" s="314">
        <v>74.2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-1473579</v>
      </c>
      <c r="AP40" s="312">
        <v>-78822</v>
      </c>
      <c r="AQ40" s="313">
        <v>-49341</v>
      </c>
      <c r="AR40" s="314">
        <v>59.7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522576</v>
      </c>
      <c r="AP41" s="312">
        <v>27953</v>
      </c>
      <c r="AQ41" s="313">
        <v>22906</v>
      </c>
      <c r="AR41" s="314">
        <v>22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1044150</v>
      </c>
      <c r="AN51" s="334">
        <v>50406</v>
      </c>
      <c r="AO51" s="335">
        <v>0.5</v>
      </c>
      <c r="AP51" s="336">
        <v>79288</v>
      </c>
      <c r="AQ51" s="337">
        <v>21.8</v>
      </c>
      <c r="AR51" s="338">
        <v>-21.3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538763</v>
      </c>
      <c r="AN52" s="342">
        <v>26008</v>
      </c>
      <c r="AO52" s="343">
        <v>-27.6</v>
      </c>
      <c r="AP52" s="344">
        <v>41870</v>
      </c>
      <c r="AQ52" s="345">
        <v>9.6</v>
      </c>
      <c r="AR52" s="346">
        <v>-37.200000000000003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1653808</v>
      </c>
      <c r="AN53" s="334">
        <v>81641</v>
      </c>
      <c r="AO53" s="335">
        <v>62</v>
      </c>
      <c r="AP53" s="336">
        <v>84962</v>
      </c>
      <c r="AQ53" s="337">
        <v>7.2</v>
      </c>
      <c r="AR53" s="338">
        <v>54.8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936655</v>
      </c>
      <c r="AN54" s="342">
        <v>46239</v>
      </c>
      <c r="AO54" s="343">
        <v>77.8</v>
      </c>
      <c r="AP54" s="344">
        <v>42793</v>
      </c>
      <c r="AQ54" s="345">
        <v>2.2000000000000002</v>
      </c>
      <c r="AR54" s="346">
        <v>75.599999999999994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1810544</v>
      </c>
      <c r="AN55" s="334">
        <v>91724</v>
      </c>
      <c r="AO55" s="335">
        <v>12.4</v>
      </c>
      <c r="AP55" s="336">
        <v>71279</v>
      </c>
      <c r="AQ55" s="337">
        <v>-16.100000000000001</v>
      </c>
      <c r="AR55" s="338">
        <v>28.5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529269</v>
      </c>
      <c r="AN56" s="342">
        <v>26813</v>
      </c>
      <c r="AO56" s="343">
        <v>-42</v>
      </c>
      <c r="AP56" s="344">
        <v>36731</v>
      </c>
      <c r="AQ56" s="345">
        <v>-14.2</v>
      </c>
      <c r="AR56" s="346">
        <v>-27.8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1084870</v>
      </c>
      <c r="AN57" s="334">
        <v>56404</v>
      </c>
      <c r="AO57" s="335">
        <v>-38.5</v>
      </c>
      <c r="AP57" s="336">
        <v>74994</v>
      </c>
      <c r="AQ57" s="337">
        <v>5.2</v>
      </c>
      <c r="AR57" s="338">
        <v>-43.7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403889</v>
      </c>
      <c r="AN58" s="342">
        <v>20999</v>
      </c>
      <c r="AO58" s="343">
        <v>-21.7</v>
      </c>
      <c r="AP58" s="344">
        <v>36188</v>
      </c>
      <c r="AQ58" s="345">
        <v>-1.5</v>
      </c>
      <c r="AR58" s="346">
        <v>-20.2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1361179</v>
      </c>
      <c r="AN59" s="334">
        <v>72810</v>
      </c>
      <c r="AO59" s="335">
        <v>29.1</v>
      </c>
      <c r="AP59" s="336">
        <v>71849</v>
      </c>
      <c r="AQ59" s="337">
        <v>-4.2</v>
      </c>
      <c r="AR59" s="338">
        <v>33.299999999999997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575802</v>
      </c>
      <c r="AN60" s="342">
        <v>30800</v>
      </c>
      <c r="AO60" s="343">
        <v>46.7</v>
      </c>
      <c r="AP60" s="344">
        <v>36144</v>
      </c>
      <c r="AQ60" s="345">
        <v>-0.1</v>
      </c>
      <c r="AR60" s="346">
        <v>46.8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1390910</v>
      </c>
      <c r="AN61" s="349">
        <v>70597</v>
      </c>
      <c r="AO61" s="350">
        <v>13.1</v>
      </c>
      <c r="AP61" s="351">
        <v>76474</v>
      </c>
      <c r="AQ61" s="352">
        <v>2.8</v>
      </c>
      <c r="AR61" s="338">
        <v>10.3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596876</v>
      </c>
      <c r="AN62" s="342">
        <v>30172</v>
      </c>
      <c r="AO62" s="343">
        <v>6.6</v>
      </c>
      <c r="AP62" s="344">
        <v>38745</v>
      </c>
      <c r="AQ62" s="345">
        <v>-0.8</v>
      </c>
      <c r="AR62" s="346">
        <v>7.4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Ab2bsG72HyXke61u2aFhPw9x495zMIhHxt9sH5cHK89mgf79lerW+TDZ4dqi2RXJn08Heq3JRlsh3DqHYOPhQ==" saltValue="Rjb21rf2CkMGB0p3pVP2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topLeftCell="A71"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T+F2t6pyyd2OTk0bNpl83u/yTdLP1+KrxaQ/C+Ymvm/zpI6fgwQlJ0o+qJmjJpH/NQ5WsyFmpBQkigYQ3XqvpA==" saltValue="3Eo74Vo12aeFNsBEX2Tq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topLeftCell="A57"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YddqPZPGPyqiNx6CI9uUkj0fHCJuTTuZMLyQp4cdwB910fClCuTn94qdIztn8DOsYjLlyshBUfLVitlHiC4bw==" saltValue="jNRmLpGno5Nq2cf2o9LI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14.55</v>
      </c>
      <c r="G47" s="12">
        <v>16.149999999999999</v>
      </c>
      <c r="H47" s="12">
        <v>17.399999999999999</v>
      </c>
      <c r="I47" s="12">
        <v>21.94</v>
      </c>
      <c r="J47" s="13">
        <v>24.72</v>
      </c>
    </row>
    <row r="48" spans="2:10" ht="57.75" customHeight="1" x14ac:dyDescent="0.15">
      <c r="B48" s="14"/>
      <c r="C48" s="1141" t="s">
        <v>4</v>
      </c>
      <c r="D48" s="1141"/>
      <c r="E48" s="1142"/>
      <c r="F48" s="15">
        <v>3.9</v>
      </c>
      <c r="G48" s="16">
        <v>3.8</v>
      </c>
      <c r="H48" s="16">
        <v>7.24</v>
      </c>
      <c r="I48" s="16">
        <v>6.11</v>
      </c>
      <c r="J48" s="17">
        <v>7.42</v>
      </c>
    </row>
    <row r="49" spans="2:10" ht="57.75" customHeight="1" thickBot="1" x14ac:dyDescent="0.2">
      <c r="B49" s="18"/>
      <c r="C49" s="1143" t="s">
        <v>5</v>
      </c>
      <c r="D49" s="1143"/>
      <c r="E49" s="1144"/>
      <c r="F49" s="19">
        <v>2.38</v>
      </c>
      <c r="G49" s="20">
        <v>1.89</v>
      </c>
      <c r="H49" s="20">
        <v>5.41</v>
      </c>
      <c r="I49" s="20">
        <v>2.71</v>
      </c>
      <c r="J49" s="21">
        <v>4.4000000000000004</v>
      </c>
    </row>
    <row r="50" spans="2:10" x14ac:dyDescent="0.15"/>
  </sheetData>
  <sheetProtection algorithmName="SHA-512" hashValue="YC8JfbP6wmzZgY8LaXT5XcVIgIJpPnSKa7dpZ4R7ObPU3LGOQHGr+4W6FAi6D+svTGhd7Q7soMUYD6z2l8V1MQ==" saltValue="yhqa0hyynRsm/uB8yRzx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534</v>
      </c>
      <c r="D34" s="1151"/>
      <c r="E34" s="1152"/>
      <c r="F34" s="32">
        <v>3.9</v>
      </c>
      <c r="G34" s="33">
        <v>3.8</v>
      </c>
      <c r="H34" s="33">
        <v>7.23</v>
      </c>
      <c r="I34" s="33">
        <v>6.11</v>
      </c>
      <c r="J34" s="34">
        <v>7.42</v>
      </c>
      <c r="K34" s="22"/>
      <c r="L34" s="22"/>
      <c r="M34" s="22"/>
      <c r="N34" s="22"/>
      <c r="O34" s="22"/>
      <c r="P34" s="22"/>
    </row>
    <row r="35" spans="1:16" ht="39" customHeight="1" x14ac:dyDescent="0.15">
      <c r="A35" s="22"/>
      <c r="B35" s="35"/>
      <c r="C35" s="1145" t="s">
        <v>535</v>
      </c>
      <c r="D35" s="1146"/>
      <c r="E35" s="1147"/>
      <c r="F35" s="36" t="s">
        <v>536</v>
      </c>
      <c r="G35" s="37">
        <v>4.25</v>
      </c>
      <c r="H35" s="37">
        <v>9.41</v>
      </c>
      <c r="I35" s="37">
        <v>11.23</v>
      </c>
      <c r="J35" s="38">
        <v>4.5599999999999996</v>
      </c>
      <c r="K35" s="22"/>
      <c r="L35" s="22"/>
      <c r="M35" s="22"/>
      <c r="N35" s="22"/>
      <c r="O35" s="22"/>
      <c r="P35" s="22"/>
    </row>
    <row r="36" spans="1:16" ht="39" customHeight="1" x14ac:dyDescent="0.15">
      <c r="A36" s="22"/>
      <c r="B36" s="35"/>
      <c r="C36" s="1145" t="s">
        <v>537</v>
      </c>
      <c r="D36" s="1146"/>
      <c r="E36" s="1147"/>
      <c r="F36" s="36">
        <v>0</v>
      </c>
      <c r="G36" s="37">
        <v>0</v>
      </c>
      <c r="H36" s="37">
        <v>0</v>
      </c>
      <c r="I36" s="37">
        <v>0</v>
      </c>
      <c r="J36" s="38">
        <v>3.46</v>
      </c>
      <c r="K36" s="22"/>
      <c r="L36" s="22"/>
      <c r="M36" s="22"/>
      <c r="N36" s="22"/>
      <c r="O36" s="22"/>
      <c r="P36" s="22"/>
    </row>
    <row r="37" spans="1:16" ht="39" customHeight="1" x14ac:dyDescent="0.15">
      <c r="A37" s="22"/>
      <c r="B37" s="35"/>
      <c r="C37" s="1145" t="s">
        <v>538</v>
      </c>
      <c r="D37" s="1146"/>
      <c r="E37" s="1147"/>
      <c r="F37" s="36">
        <v>3.61</v>
      </c>
      <c r="G37" s="37">
        <v>3.1</v>
      </c>
      <c r="H37" s="37">
        <v>2.59</v>
      </c>
      <c r="I37" s="37">
        <v>2.37</v>
      </c>
      <c r="J37" s="38">
        <v>2.93</v>
      </c>
      <c r="K37" s="22"/>
      <c r="L37" s="22"/>
      <c r="M37" s="22"/>
      <c r="N37" s="22"/>
      <c r="O37" s="22"/>
      <c r="P37" s="22"/>
    </row>
    <row r="38" spans="1:16" ht="39" customHeight="1" x14ac:dyDescent="0.15">
      <c r="A38" s="22"/>
      <c r="B38" s="35"/>
      <c r="C38" s="1145" t="s">
        <v>539</v>
      </c>
      <c r="D38" s="1146"/>
      <c r="E38" s="1147"/>
      <c r="F38" s="36">
        <v>0.94</v>
      </c>
      <c r="G38" s="37">
        <v>0.79</v>
      </c>
      <c r="H38" s="37">
        <v>0.98</v>
      </c>
      <c r="I38" s="37">
        <v>1.4</v>
      </c>
      <c r="J38" s="38">
        <v>1.8</v>
      </c>
      <c r="K38" s="22"/>
      <c r="L38" s="22"/>
      <c r="M38" s="22"/>
      <c r="N38" s="22"/>
      <c r="O38" s="22"/>
      <c r="P38" s="22"/>
    </row>
    <row r="39" spans="1:16" ht="39" customHeight="1" x14ac:dyDescent="0.15">
      <c r="A39" s="22"/>
      <c r="B39" s="35"/>
      <c r="C39" s="1145" t="s">
        <v>540</v>
      </c>
      <c r="D39" s="1146"/>
      <c r="E39" s="1147"/>
      <c r="F39" s="36">
        <v>0.4</v>
      </c>
      <c r="G39" s="37">
        <v>0.45</v>
      </c>
      <c r="H39" s="37">
        <v>0.32</v>
      </c>
      <c r="I39" s="37">
        <v>0.17</v>
      </c>
      <c r="J39" s="38">
        <v>0.79</v>
      </c>
      <c r="K39" s="22"/>
      <c r="L39" s="22"/>
      <c r="M39" s="22"/>
      <c r="N39" s="22"/>
      <c r="O39" s="22"/>
      <c r="P39" s="22"/>
    </row>
    <row r="40" spans="1:16" ht="39" customHeight="1" x14ac:dyDescent="0.15">
      <c r="A40" s="22"/>
      <c r="B40" s="35"/>
      <c r="C40" s="1145" t="s">
        <v>541</v>
      </c>
      <c r="D40" s="1146"/>
      <c r="E40" s="1147"/>
      <c r="F40" s="36">
        <v>0.01</v>
      </c>
      <c r="G40" s="37">
        <v>0.01</v>
      </c>
      <c r="H40" s="37">
        <v>0.01</v>
      </c>
      <c r="I40" s="37">
        <v>0.01</v>
      </c>
      <c r="J40" s="38">
        <v>0</v>
      </c>
      <c r="K40" s="22"/>
      <c r="L40" s="22"/>
      <c r="M40" s="22"/>
      <c r="N40" s="22"/>
      <c r="O40" s="22"/>
      <c r="P40" s="22"/>
    </row>
    <row r="41" spans="1:16" ht="39" customHeight="1" x14ac:dyDescent="0.15">
      <c r="A41" s="22"/>
      <c r="B41" s="35"/>
      <c r="C41" s="1145" t="s">
        <v>542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543</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544</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HmL5fJQOE8zTLnqTY9tEhBjO2kpnJT1hWoMq7shoCWjMwrhy1XZ6aDPeVcW+ethgifeQR5nFkfHwfFzR1U91g==" saltValue="2Yp4CJTcyO50DDqUElqA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4"/>
  <sheetViews>
    <sheetView showGridLines="0" topLeftCell="A22"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1599</v>
      </c>
      <c r="L45" s="60">
        <v>1248</v>
      </c>
      <c r="M45" s="60">
        <v>1273</v>
      </c>
      <c r="N45" s="60">
        <v>1243</v>
      </c>
      <c r="O45" s="61">
        <v>1240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15">
      <c r="A48" s="48"/>
      <c r="B48" s="1178"/>
      <c r="C48" s="1179"/>
      <c r="D48" s="62"/>
      <c r="E48" s="1155" t="s">
        <v>13</v>
      </c>
      <c r="F48" s="1155"/>
      <c r="G48" s="1155"/>
      <c r="H48" s="1155"/>
      <c r="I48" s="1155"/>
      <c r="J48" s="1156"/>
      <c r="K48" s="63">
        <v>813</v>
      </c>
      <c r="L48" s="64">
        <v>804</v>
      </c>
      <c r="M48" s="64">
        <v>838</v>
      </c>
      <c r="N48" s="64">
        <v>870</v>
      </c>
      <c r="O48" s="65">
        <v>823</v>
      </c>
      <c r="P48" s="48"/>
      <c r="Q48" s="48"/>
      <c r="R48" s="48"/>
      <c r="S48" s="48"/>
      <c r="T48" s="48"/>
      <c r="U48" s="48"/>
    </row>
    <row r="49" spans="1:21" ht="30.75" customHeight="1" x14ac:dyDescent="0.15">
      <c r="A49" s="48"/>
      <c r="B49" s="1178"/>
      <c r="C49" s="1179"/>
      <c r="D49" s="62"/>
      <c r="E49" s="1155" t="s">
        <v>14</v>
      </c>
      <c r="F49" s="1155"/>
      <c r="G49" s="1155"/>
      <c r="H49" s="1155"/>
      <c r="I49" s="1155"/>
      <c r="J49" s="1156"/>
      <c r="K49" s="63">
        <v>92</v>
      </c>
      <c r="L49" s="64">
        <v>91</v>
      </c>
      <c r="M49" s="64">
        <v>91</v>
      </c>
      <c r="N49" s="64">
        <v>91</v>
      </c>
      <c r="O49" s="65">
        <v>91</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491</v>
      </c>
      <c r="L51" s="64" t="s">
        <v>491</v>
      </c>
      <c r="M51" s="64" t="s">
        <v>491</v>
      </c>
      <c r="N51" s="64" t="s">
        <v>491</v>
      </c>
      <c r="O51" s="65" t="s">
        <v>491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1633</v>
      </c>
      <c r="L52" s="64">
        <v>1587</v>
      </c>
      <c r="M52" s="64">
        <v>1577</v>
      </c>
      <c r="N52" s="64">
        <v>1582</v>
      </c>
      <c r="O52" s="65">
        <v>1631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871</v>
      </c>
      <c r="L53" s="69">
        <v>556</v>
      </c>
      <c r="M53" s="69">
        <v>625</v>
      </c>
      <c r="N53" s="69">
        <v>622</v>
      </c>
      <c r="O53" s="70">
        <v>523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6vp72OO4H0u5lQqcYXfKtqpdVu9DL70OjMyEOYDtBy2ptLssgZrP/YpZ733zHc0MWfvd2/+n6ivJ78yeu0JkQ==" saltValue="8mubtUZGH8Dpcqz7TyaXX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12080</v>
      </c>
      <c r="J41" s="356">
        <v>12392</v>
      </c>
      <c r="K41" s="356">
        <v>12404</v>
      </c>
      <c r="L41" s="356">
        <v>12005</v>
      </c>
      <c r="M41" s="357">
        <v>11740</v>
      </c>
    </row>
    <row r="42" spans="2:13" ht="27.75" customHeight="1" x14ac:dyDescent="0.15">
      <c r="B42" s="1186"/>
      <c r="C42" s="1187"/>
      <c r="D42" s="106"/>
      <c r="E42" s="1190" t="s">
        <v>32</v>
      </c>
      <c r="F42" s="1190"/>
      <c r="G42" s="1190"/>
      <c r="H42" s="1191"/>
      <c r="I42" s="358" t="s">
        <v>491</v>
      </c>
      <c r="J42" s="359" t="s">
        <v>491</v>
      </c>
      <c r="K42" s="359" t="s">
        <v>491</v>
      </c>
      <c r="L42" s="359" t="s">
        <v>491</v>
      </c>
      <c r="M42" s="360" t="s">
        <v>491</v>
      </c>
    </row>
    <row r="43" spans="2:13" ht="27.75" customHeight="1" x14ac:dyDescent="0.15">
      <c r="B43" s="1186"/>
      <c r="C43" s="1187"/>
      <c r="D43" s="106"/>
      <c r="E43" s="1190" t="s">
        <v>33</v>
      </c>
      <c r="F43" s="1190"/>
      <c r="G43" s="1190"/>
      <c r="H43" s="1191"/>
      <c r="I43" s="358">
        <v>9848</v>
      </c>
      <c r="J43" s="359">
        <v>9390</v>
      </c>
      <c r="K43" s="359">
        <v>8940</v>
      </c>
      <c r="L43" s="359">
        <v>8290</v>
      </c>
      <c r="M43" s="360">
        <v>8063</v>
      </c>
    </row>
    <row r="44" spans="2:13" ht="27.75" customHeight="1" x14ac:dyDescent="0.15">
      <c r="B44" s="1186"/>
      <c r="C44" s="1187"/>
      <c r="D44" s="106"/>
      <c r="E44" s="1190" t="s">
        <v>34</v>
      </c>
      <c r="F44" s="1190"/>
      <c r="G44" s="1190"/>
      <c r="H44" s="1191"/>
      <c r="I44" s="358">
        <v>757</v>
      </c>
      <c r="J44" s="359">
        <v>666</v>
      </c>
      <c r="K44" s="359">
        <v>575</v>
      </c>
      <c r="L44" s="359">
        <v>484</v>
      </c>
      <c r="M44" s="360">
        <v>393</v>
      </c>
    </row>
    <row r="45" spans="2:13" ht="27.75" customHeight="1" x14ac:dyDescent="0.15">
      <c r="B45" s="1186"/>
      <c r="C45" s="1187"/>
      <c r="D45" s="106"/>
      <c r="E45" s="1190" t="s">
        <v>35</v>
      </c>
      <c r="F45" s="1190"/>
      <c r="G45" s="1190"/>
      <c r="H45" s="1191"/>
      <c r="I45" s="358">
        <v>1784</v>
      </c>
      <c r="J45" s="359">
        <v>1781</v>
      </c>
      <c r="K45" s="359">
        <v>1668</v>
      </c>
      <c r="L45" s="359">
        <v>1679</v>
      </c>
      <c r="M45" s="360">
        <v>1798</v>
      </c>
    </row>
    <row r="46" spans="2:13" ht="27.75" customHeight="1" x14ac:dyDescent="0.15">
      <c r="B46" s="1186"/>
      <c r="C46" s="1187"/>
      <c r="D46" s="107"/>
      <c r="E46" s="1190" t="s">
        <v>36</v>
      </c>
      <c r="F46" s="1190"/>
      <c r="G46" s="1190"/>
      <c r="H46" s="1191"/>
      <c r="I46" s="358">
        <v>194</v>
      </c>
      <c r="J46" s="359">
        <v>144</v>
      </c>
      <c r="K46" s="359">
        <v>56</v>
      </c>
      <c r="L46" s="359" t="s">
        <v>491</v>
      </c>
      <c r="M46" s="360" t="s">
        <v>491</v>
      </c>
    </row>
    <row r="47" spans="2:13" ht="27.75" customHeight="1" x14ac:dyDescent="0.15">
      <c r="B47" s="1186"/>
      <c r="C47" s="1187"/>
      <c r="D47" s="108"/>
      <c r="E47" s="1200" t="s">
        <v>37</v>
      </c>
      <c r="F47" s="1201"/>
      <c r="G47" s="1201"/>
      <c r="H47" s="1202"/>
      <c r="I47" s="358" t="s">
        <v>491</v>
      </c>
      <c r="J47" s="359" t="s">
        <v>491</v>
      </c>
      <c r="K47" s="359" t="s">
        <v>491</v>
      </c>
      <c r="L47" s="359" t="s">
        <v>491</v>
      </c>
      <c r="M47" s="360" t="s">
        <v>491</v>
      </c>
    </row>
    <row r="48" spans="2:13" ht="27.75" customHeight="1" x14ac:dyDescent="0.15">
      <c r="B48" s="1186"/>
      <c r="C48" s="1187"/>
      <c r="D48" s="106"/>
      <c r="E48" s="1190" t="s">
        <v>38</v>
      </c>
      <c r="F48" s="1190"/>
      <c r="G48" s="1190"/>
      <c r="H48" s="1191"/>
      <c r="I48" s="358" t="s">
        <v>491</v>
      </c>
      <c r="J48" s="359" t="s">
        <v>491</v>
      </c>
      <c r="K48" s="359" t="s">
        <v>491</v>
      </c>
      <c r="L48" s="359" t="s">
        <v>491</v>
      </c>
      <c r="M48" s="360" t="s">
        <v>491</v>
      </c>
    </row>
    <row r="49" spans="2:13" ht="27.75" customHeight="1" x14ac:dyDescent="0.15">
      <c r="B49" s="1188"/>
      <c r="C49" s="1189"/>
      <c r="D49" s="106"/>
      <c r="E49" s="1190" t="s">
        <v>39</v>
      </c>
      <c r="F49" s="1190"/>
      <c r="G49" s="1190"/>
      <c r="H49" s="1191"/>
      <c r="I49" s="358" t="s">
        <v>491</v>
      </c>
      <c r="J49" s="359" t="s">
        <v>491</v>
      </c>
      <c r="K49" s="359" t="s">
        <v>491</v>
      </c>
      <c r="L49" s="359" t="s">
        <v>491</v>
      </c>
      <c r="M49" s="360" t="s">
        <v>491</v>
      </c>
    </row>
    <row r="50" spans="2:13" ht="27.75" customHeight="1" x14ac:dyDescent="0.15">
      <c r="B50" s="1184" t="s">
        <v>40</v>
      </c>
      <c r="C50" s="1185"/>
      <c r="D50" s="109"/>
      <c r="E50" s="1190" t="s">
        <v>41</v>
      </c>
      <c r="F50" s="1190"/>
      <c r="G50" s="1190"/>
      <c r="H50" s="1191"/>
      <c r="I50" s="358">
        <v>2669</v>
      </c>
      <c r="J50" s="359">
        <v>3492</v>
      </c>
      <c r="K50" s="359">
        <v>4387</v>
      </c>
      <c r="L50" s="359">
        <v>5794</v>
      </c>
      <c r="M50" s="360">
        <v>6549</v>
      </c>
    </row>
    <row r="51" spans="2:13" ht="27.75" customHeight="1" x14ac:dyDescent="0.15">
      <c r="B51" s="1186"/>
      <c r="C51" s="1187"/>
      <c r="D51" s="106"/>
      <c r="E51" s="1190" t="s">
        <v>42</v>
      </c>
      <c r="F51" s="1190"/>
      <c r="G51" s="1190"/>
      <c r="H51" s="1191"/>
      <c r="I51" s="358">
        <v>2090</v>
      </c>
      <c r="J51" s="359">
        <v>2058</v>
      </c>
      <c r="K51" s="359">
        <v>2013</v>
      </c>
      <c r="L51" s="359">
        <v>1920</v>
      </c>
      <c r="M51" s="360">
        <v>2053</v>
      </c>
    </row>
    <row r="52" spans="2:13" ht="27.75" customHeight="1" x14ac:dyDescent="0.15">
      <c r="B52" s="1188"/>
      <c r="C52" s="1189"/>
      <c r="D52" s="106"/>
      <c r="E52" s="1190" t="s">
        <v>43</v>
      </c>
      <c r="F52" s="1190"/>
      <c r="G52" s="1190"/>
      <c r="H52" s="1191"/>
      <c r="I52" s="358">
        <v>15363</v>
      </c>
      <c r="J52" s="359">
        <v>15324</v>
      </c>
      <c r="K52" s="359">
        <v>14965</v>
      </c>
      <c r="L52" s="359">
        <v>14432</v>
      </c>
      <c r="M52" s="360">
        <v>14293</v>
      </c>
    </row>
    <row r="53" spans="2:13" ht="27.75" customHeight="1" thickBot="1" x14ac:dyDescent="0.2">
      <c r="B53" s="1192" t="s">
        <v>19</v>
      </c>
      <c r="C53" s="1193"/>
      <c r="D53" s="110"/>
      <c r="E53" s="1194" t="s">
        <v>44</v>
      </c>
      <c r="F53" s="1194"/>
      <c r="G53" s="1194"/>
      <c r="H53" s="1195"/>
      <c r="I53" s="361">
        <v>4542</v>
      </c>
      <c r="J53" s="362">
        <v>3499</v>
      </c>
      <c r="K53" s="362">
        <v>2278</v>
      </c>
      <c r="L53" s="362">
        <v>311</v>
      </c>
      <c r="M53" s="363">
        <v>-901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14jRT+EElIZbqRXBf2vV1bEeEOIhLyvyykwfLwRkPcU7XkKXpr057vrTQpYRawKJZct4A8E9qhJ7YjUDLw37g==" saltValue="zqJAV41+Ys0kcNltcPzy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1376</v>
      </c>
      <c r="G55" s="122">
        <v>1688</v>
      </c>
      <c r="H55" s="123">
        <v>1923</v>
      </c>
    </row>
    <row r="56" spans="2:8" ht="52.5" customHeight="1" x14ac:dyDescent="0.15">
      <c r="B56" s="124"/>
      <c r="C56" s="1213" t="s">
        <v>47</v>
      </c>
      <c r="D56" s="1213"/>
      <c r="E56" s="1214"/>
      <c r="F56" s="125">
        <v>34</v>
      </c>
      <c r="G56" s="125">
        <v>100</v>
      </c>
      <c r="H56" s="126">
        <v>130</v>
      </c>
    </row>
    <row r="57" spans="2:8" ht="53.25" customHeight="1" x14ac:dyDescent="0.15">
      <c r="B57" s="124"/>
      <c r="C57" s="1215" t="s">
        <v>48</v>
      </c>
      <c r="D57" s="1215"/>
      <c r="E57" s="1216"/>
      <c r="F57" s="127">
        <v>2647</v>
      </c>
      <c r="G57" s="127">
        <v>3621</v>
      </c>
      <c r="H57" s="128">
        <v>4087</v>
      </c>
    </row>
    <row r="58" spans="2:8" ht="45.75" customHeight="1" x14ac:dyDescent="0.15">
      <c r="B58" s="129"/>
      <c r="C58" s="1203" t="s">
        <v>550</v>
      </c>
      <c r="D58" s="1204"/>
      <c r="E58" s="1205"/>
      <c r="F58" s="130">
        <v>1799</v>
      </c>
      <c r="G58" s="130">
        <v>2163</v>
      </c>
      <c r="H58" s="131">
        <v>2109</v>
      </c>
    </row>
    <row r="59" spans="2:8" ht="45.75" customHeight="1" x14ac:dyDescent="0.15">
      <c r="B59" s="129"/>
      <c r="C59" s="1203" t="s">
        <v>551</v>
      </c>
      <c r="D59" s="1204"/>
      <c r="E59" s="1205"/>
      <c r="F59" s="130">
        <v>623</v>
      </c>
      <c r="G59" s="130">
        <v>951</v>
      </c>
      <c r="H59" s="131">
        <v>1524</v>
      </c>
    </row>
    <row r="60" spans="2:8" ht="45.75" customHeight="1" x14ac:dyDescent="0.15">
      <c r="B60" s="129"/>
      <c r="C60" s="1203" t="s">
        <v>552</v>
      </c>
      <c r="D60" s="1204"/>
      <c r="E60" s="1205"/>
      <c r="F60" s="130" t="s">
        <v>555</v>
      </c>
      <c r="G60" s="130">
        <v>227</v>
      </c>
      <c r="H60" s="131">
        <v>207</v>
      </c>
    </row>
    <row r="61" spans="2:8" ht="45.75" customHeight="1" x14ac:dyDescent="0.15">
      <c r="B61" s="129"/>
      <c r="C61" s="1203" t="s">
        <v>553</v>
      </c>
      <c r="D61" s="1204"/>
      <c r="E61" s="1205"/>
      <c r="F61" s="130">
        <v>116</v>
      </c>
      <c r="G61" s="130">
        <v>149</v>
      </c>
      <c r="H61" s="131">
        <v>131</v>
      </c>
    </row>
    <row r="62" spans="2:8" ht="45.75" customHeight="1" thickBot="1" x14ac:dyDescent="0.2">
      <c r="B62" s="132"/>
      <c r="C62" s="1206" t="s">
        <v>554</v>
      </c>
      <c r="D62" s="1207"/>
      <c r="E62" s="1208"/>
      <c r="F62" s="133">
        <v>19</v>
      </c>
      <c r="G62" s="133">
        <v>30</v>
      </c>
      <c r="H62" s="134">
        <v>42</v>
      </c>
    </row>
    <row r="63" spans="2:8" ht="52.5" customHeight="1" thickBot="1" x14ac:dyDescent="0.2">
      <c r="B63" s="135"/>
      <c r="C63" s="1209" t="s">
        <v>49</v>
      </c>
      <c r="D63" s="1209"/>
      <c r="E63" s="1210"/>
      <c r="F63" s="136">
        <v>4058</v>
      </c>
      <c r="G63" s="136">
        <v>5408</v>
      </c>
      <c r="H63" s="137">
        <v>6139</v>
      </c>
    </row>
    <row r="64" spans="2:8" x14ac:dyDescent="0.15"/>
  </sheetData>
  <sheetProtection algorithmName="SHA-512" hashValue="wnBaYgBn/M21DL7tXGdpEx/tKIBp40P2XKSjovMAX3pOLo+/zoIODKJ01B4fdHcTDydAsmGLW7GuqI7J2Tzz7g==" saltValue="+2h/9Dv00QuEuOU1WOx+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50406</v>
      </c>
      <c r="E3" s="156"/>
      <c r="F3" s="157">
        <v>79288</v>
      </c>
      <c r="G3" s="158"/>
      <c r="H3" s="159"/>
    </row>
    <row r="4" spans="1:8" x14ac:dyDescent="0.15">
      <c r="A4" s="160"/>
      <c r="B4" s="161"/>
      <c r="C4" s="162"/>
      <c r="D4" s="163">
        <v>26008</v>
      </c>
      <c r="E4" s="164"/>
      <c r="F4" s="165">
        <v>41870</v>
      </c>
      <c r="G4" s="166"/>
      <c r="H4" s="167"/>
    </row>
    <row r="5" spans="1:8" x14ac:dyDescent="0.15">
      <c r="A5" s="148" t="s">
        <v>523</v>
      </c>
      <c r="B5" s="153"/>
      <c r="C5" s="154"/>
      <c r="D5" s="155">
        <v>81641</v>
      </c>
      <c r="E5" s="156"/>
      <c r="F5" s="157">
        <v>84962</v>
      </c>
      <c r="G5" s="158"/>
      <c r="H5" s="159"/>
    </row>
    <row r="6" spans="1:8" x14ac:dyDescent="0.15">
      <c r="A6" s="160"/>
      <c r="B6" s="161"/>
      <c r="C6" s="162"/>
      <c r="D6" s="163">
        <v>46239</v>
      </c>
      <c r="E6" s="164"/>
      <c r="F6" s="165">
        <v>42793</v>
      </c>
      <c r="G6" s="166"/>
      <c r="H6" s="167"/>
    </row>
    <row r="7" spans="1:8" x14ac:dyDescent="0.15">
      <c r="A7" s="148" t="s">
        <v>524</v>
      </c>
      <c r="B7" s="153"/>
      <c r="C7" s="154"/>
      <c r="D7" s="155">
        <v>91724</v>
      </c>
      <c r="E7" s="156"/>
      <c r="F7" s="157">
        <v>71279</v>
      </c>
      <c r="G7" s="158"/>
      <c r="H7" s="159"/>
    </row>
    <row r="8" spans="1:8" x14ac:dyDescent="0.15">
      <c r="A8" s="160"/>
      <c r="B8" s="161"/>
      <c r="C8" s="162"/>
      <c r="D8" s="163">
        <v>26813</v>
      </c>
      <c r="E8" s="164"/>
      <c r="F8" s="165">
        <v>36731</v>
      </c>
      <c r="G8" s="166"/>
      <c r="H8" s="167"/>
    </row>
    <row r="9" spans="1:8" x14ac:dyDescent="0.15">
      <c r="A9" s="148" t="s">
        <v>525</v>
      </c>
      <c r="B9" s="153"/>
      <c r="C9" s="154"/>
      <c r="D9" s="155">
        <v>56404</v>
      </c>
      <c r="E9" s="156"/>
      <c r="F9" s="157">
        <v>74994</v>
      </c>
      <c r="G9" s="158"/>
      <c r="H9" s="159"/>
    </row>
    <row r="10" spans="1:8" x14ac:dyDescent="0.15">
      <c r="A10" s="160"/>
      <c r="B10" s="161"/>
      <c r="C10" s="162"/>
      <c r="D10" s="163">
        <v>20999</v>
      </c>
      <c r="E10" s="164"/>
      <c r="F10" s="165">
        <v>36188</v>
      </c>
      <c r="G10" s="166"/>
      <c r="H10" s="167"/>
    </row>
    <row r="11" spans="1:8" x14ac:dyDescent="0.15">
      <c r="A11" s="148" t="s">
        <v>526</v>
      </c>
      <c r="B11" s="153"/>
      <c r="C11" s="154"/>
      <c r="D11" s="155">
        <v>72810</v>
      </c>
      <c r="E11" s="156"/>
      <c r="F11" s="157">
        <v>71849</v>
      </c>
      <c r="G11" s="158"/>
      <c r="H11" s="159"/>
    </row>
    <row r="12" spans="1:8" x14ac:dyDescent="0.15">
      <c r="A12" s="160"/>
      <c r="B12" s="161"/>
      <c r="C12" s="168"/>
      <c r="D12" s="163">
        <v>30800</v>
      </c>
      <c r="E12" s="164"/>
      <c r="F12" s="165">
        <v>36144</v>
      </c>
      <c r="G12" s="166"/>
      <c r="H12" s="167"/>
    </row>
    <row r="13" spans="1:8" x14ac:dyDescent="0.15">
      <c r="A13" s="148"/>
      <c r="B13" s="153"/>
      <c r="C13" s="169"/>
      <c r="D13" s="170">
        <v>70597</v>
      </c>
      <c r="E13" s="171"/>
      <c r="F13" s="172">
        <v>76474</v>
      </c>
      <c r="G13" s="173"/>
      <c r="H13" s="159"/>
    </row>
    <row r="14" spans="1:8" x14ac:dyDescent="0.15">
      <c r="A14" s="160"/>
      <c r="B14" s="161"/>
      <c r="C14" s="162"/>
      <c r="D14" s="163">
        <v>30172</v>
      </c>
      <c r="E14" s="164"/>
      <c r="F14" s="165">
        <v>38745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3.9</v>
      </c>
      <c r="C19" s="174">
        <f>ROUND(VALUE(SUBSTITUTE(実質収支比率等に係る経年分析!G$48,"▲","-")),2)</f>
        <v>3.8</v>
      </c>
      <c r="D19" s="174">
        <f>ROUND(VALUE(SUBSTITUTE(実質収支比率等に係る経年分析!H$48,"▲","-")),2)</f>
        <v>7.24</v>
      </c>
      <c r="E19" s="174">
        <f>ROUND(VALUE(SUBSTITUTE(実質収支比率等に係る経年分析!I$48,"▲","-")),2)</f>
        <v>6.11</v>
      </c>
      <c r="F19" s="174">
        <f>ROUND(VALUE(SUBSTITUTE(実質収支比率等に係る経年分析!J$48,"▲","-")),2)</f>
        <v>7.42</v>
      </c>
    </row>
    <row r="20" spans="1:11" x14ac:dyDescent="0.15">
      <c r="A20" s="174" t="s">
        <v>53</v>
      </c>
      <c r="B20" s="174">
        <f>ROUND(VALUE(SUBSTITUTE(実質収支比率等に係る経年分析!F$47,"▲","-")),2)</f>
        <v>14.55</v>
      </c>
      <c r="C20" s="174">
        <f>ROUND(VALUE(SUBSTITUTE(実質収支比率等に係る経年分析!G$47,"▲","-")),2)</f>
        <v>16.149999999999999</v>
      </c>
      <c r="D20" s="174">
        <f>ROUND(VALUE(SUBSTITUTE(実質収支比率等に係る経年分析!H$47,"▲","-")),2)</f>
        <v>17.399999999999999</v>
      </c>
      <c r="E20" s="174">
        <f>ROUND(VALUE(SUBSTITUTE(実質収支比率等に係る経年分析!I$47,"▲","-")),2)</f>
        <v>21.94</v>
      </c>
      <c r="F20" s="174">
        <f>ROUND(VALUE(SUBSTITUTE(実質収支比率等に係る経年分析!J$47,"▲","-")),2)</f>
        <v>24.72</v>
      </c>
    </row>
    <row r="21" spans="1:11" x14ac:dyDescent="0.15">
      <c r="A21" s="174" t="s">
        <v>54</v>
      </c>
      <c r="B21" s="174">
        <f>IF(ISNUMBER(VALUE(SUBSTITUTE(実質収支比率等に係る経年分析!F$49,"▲","-"))),ROUND(VALUE(SUBSTITUTE(実質収支比率等に係る経年分析!F$49,"▲","-")),2),NA())</f>
        <v>2.38</v>
      </c>
      <c r="C21" s="174">
        <f>IF(ISNUMBER(VALUE(SUBSTITUTE(実質収支比率等に係る経年分析!G$49,"▲","-"))),ROUND(VALUE(SUBSTITUTE(実質収支比率等に係る経年分析!G$49,"▲","-")),2),NA())</f>
        <v>1.89</v>
      </c>
      <c r="D21" s="174">
        <f>IF(ISNUMBER(VALUE(SUBSTITUTE(実質収支比率等に係る経年分析!H$49,"▲","-"))),ROUND(VALUE(SUBSTITUTE(実質収支比率等に係る経年分析!H$49,"▲","-")),2),NA())</f>
        <v>5.41</v>
      </c>
      <c r="E21" s="174">
        <f>IF(ISNUMBER(VALUE(SUBSTITUTE(実質収支比率等に係る経年分析!I$49,"▲","-"))),ROUND(VALUE(SUBSTITUTE(実質収支比率等に係る経年分析!I$49,"▲","-")),2),NA())</f>
        <v>2.71</v>
      </c>
      <c r="F21" s="174">
        <f>IF(ISNUMBER(VALUE(SUBSTITUTE(実質収支比率等に係る経年分析!J$49,"▲","-"))),ROUND(VALUE(SUBSTITUTE(実質収支比率等に係る経年分析!J$49,"▲","-")),2),NA())</f>
        <v>4.4000000000000004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港湾事業特別会計(臨海除く)</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0.79</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1.8</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3.61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2.93</v>
      </c>
    </row>
    <row r="34" spans="1:16" x14ac:dyDescent="0.15">
      <c r="A34" s="175" t="str">
        <f>IF(連結実質赤字比率に係る赤字・黒字の構成分析!C$36="",NA(),連結実質赤字比率に係る赤字・黒字の構成分析!C$36)</f>
        <v>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3.46</v>
      </c>
    </row>
    <row r="35" spans="1:16" x14ac:dyDescent="0.15">
      <c r="A35" s="175" t="str">
        <f>IF(連結実質赤字比率に係る赤字・黒字の構成分析!C$35="",NA(),連結実質赤字比率に係る赤字・黒字の構成分析!C$35)</f>
        <v>病院事業会計</v>
      </c>
      <c r="B35" s="175">
        <f>IF(ROUND(VALUE(SUBSTITUTE(連結実質赤字比率に係る赤字・黒字の構成分析!F$35,"▲", "-")), 2) &lt; 0, ABS(ROUND(VALUE(SUBSTITUTE(連結実質赤字比率に係る赤字・黒字の構成分析!F$35,"▲", "-")), 2)), NA())</f>
        <v>5.91</v>
      </c>
      <c r="C35" s="175" t="e">
        <f>IF(ROUND(VALUE(SUBSTITUTE(連結実質赤字比率に係る赤字・黒字の構成分析!F$35,"▲", "-")), 2) &gt;= 0, ABS(ROUND(VALUE(SUBSTITUTE(連結実質赤字比率に係る赤字・黒字の構成分析!F$35,"▲", "-")), 2)), NA())</f>
        <v>#N/A</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4.25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9.41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4.5599999999999996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7.23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6.11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1633</v>
      </c>
      <c r="E42" s="176"/>
      <c r="F42" s="176"/>
      <c r="G42" s="176">
        <f>'実質公債費比率（分子）の構造'!L$52</f>
        <v>1587</v>
      </c>
      <c r="H42" s="176"/>
      <c r="I42" s="176"/>
      <c r="J42" s="176">
        <f>'実質公債費比率（分子）の構造'!M$52</f>
        <v>1577</v>
      </c>
      <c r="K42" s="176"/>
      <c r="L42" s="176"/>
      <c r="M42" s="176">
        <f>'実質公債費比率（分子）の構造'!N$52</f>
        <v>1582</v>
      </c>
      <c r="N42" s="176"/>
      <c r="O42" s="176"/>
      <c r="P42" s="176">
        <f>'実質公債費比率（分子）の構造'!O$52</f>
        <v>1631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92</v>
      </c>
      <c r="C45" s="176"/>
      <c r="D45" s="176"/>
      <c r="E45" s="176">
        <f>'実質公債費比率（分子）の構造'!L$49</f>
        <v>91</v>
      </c>
      <c r="F45" s="176"/>
      <c r="G45" s="176"/>
      <c r="H45" s="176">
        <f>'実質公債費比率（分子）の構造'!M$49</f>
        <v>91</v>
      </c>
      <c r="I45" s="176"/>
      <c r="J45" s="176"/>
      <c r="K45" s="176">
        <f>'実質公債費比率（分子）の構造'!N$49</f>
        <v>91</v>
      </c>
      <c r="L45" s="176"/>
      <c r="M45" s="176"/>
      <c r="N45" s="176">
        <f>'実質公債費比率（分子）の構造'!O$49</f>
        <v>91</v>
      </c>
      <c r="O45" s="176"/>
      <c r="P45" s="176"/>
    </row>
    <row r="46" spans="1:16" x14ac:dyDescent="0.15">
      <c r="A46" s="176" t="s">
        <v>64</v>
      </c>
      <c r="B46" s="176">
        <f>'実質公債費比率（分子）の構造'!K$48</f>
        <v>813</v>
      </c>
      <c r="C46" s="176"/>
      <c r="D46" s="176"/>
      <c r="E46" s="176">
        <f>'実質公債費比率（分子）の構造'!L$48</f>
        <v>804</v>
      </c>
      <c r="F46" s="176"/>
      <c r="G46" s="176"/>
      <c r="H46" s="176">
        <f>'実質公債費比率（分子）の構造'!M$48</f>
        <v>838</v>
      </c>
      <c r="I46" s="176"/>
      <c r="J46" s="176"/>
      <c r="K46" s="176">
        <f>'実質公債費比率（分子）の構造'!N$48</f>
        <v>870</v>
      </c>
      <c r="L46" s="176"/>
      <c r="M46" s="176"/>
      <c r="N46" s="176">
        <f>'実質公債費比率（分子）の構造'!O$48</f>
        <v>823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1599</v>
      </c>
      <c r="C49" s="176"/>
      <c r="D49" s="176"/>
      <c r="E49" s="176">
        <f>'実質公債費比率（分子）の構造'!L$45</f>
        <v>1248</v>
      </c>
      <c r="F49" s="176"/>
      <c r="G49" s="176"/>
      <c r="H49" s="176">
        <f>'実質公債費比率（分子）の構造'!M$45</f>
        <v>1273</v>
      </c>
      <c r="I49" s="176"/>
      <c r="J49" s="176"/>
      <c r="K49" s="176">
        <f>'実質公債費比率（分子）の構造'!N$45</f>
        <v>1243</v>
      </c>
      <c r="L49" s="176"/>
      <c r="M49" s="176"/>
      <c r="N49" s="176">
        <f>'実質公債費比率（分子）の構造'!O$45</f>
        <v>1240</v>
      </c>
      <c r="O49" s="176"/>
      <c r="P49" s="176"/>
    </row>
    <row r="50" spans="1:16" x14ac:dyDescent="0.15">
      <c r="A50" s="176" t="s">
        <v>67</v>
      </c>
      <c r="B50" s="176" t="e">
        <f>NA()</f>
        <v>#N/A</v>
      </c>
      <c r="C50" s="176">
        <f>IF(ISNUMBER('実質公債費比率（分子）の構造'!K$53),'実質公債費比率（分子）の構造'!K$53,NA())</f>
        <v>871</v>
      </c>
      <c r="D50" s="176" t="e">
        <f>NA()</f>
        <v>#N/A</v>
      </c>
      <c r="E50" s="176" t="e">
        <f>NA()</f>
        <v>#N/A</v>
      </c>
      <c r="F50" s="176">
        <f>IF(ISNUMBER('実質公債費比率（分子）の構造'!L$53),'実質公債費比率（分子）の構造'!L$53,NA())</f>
        <v>556</v>
      </c>
      <c r="G50" s="176" t="e">
        <f>NA()</f>
        <v>#N/A</v>
      </c>
      <c r="H50" s="176" t="e">
        <f>NA()</f>
        <v>#N/A</v>
      </c>
      <c r="I50" s="176">
        <f>IF(ISNUMBER('実質公債費比率（分子）の構造'!M$53),'実質公債費比率（分子）の構造'!M$53,NA())</f>
        <v>625</v>
      </c>
      <c r="J50" s="176" t="e">
        <f>NA()</f>
        <v>#N/A</v>
      </c>
      <c r="K50" s="176" t="e">
        <f>NA()</f>
        <v>#N/A</v>
      </c>
      <c r="L50" s="176">
        <f>IF(ISNUMBER('実質公債費比率（分子）の構造'!N$53),'実質公債費比率（分子）の構造'!N$53,NA())</f>
        <v>622</v>
      </c>
      <c r="M50" s="176" t="e">
        <f>NA()</f>
        <v>#N/A</v>
      </c>
      <c r="N50" s="176" t="e">
        <f>NA()</f>
        <v>#N/A</v>
      </c>
      <c r="O50" s="176">
        <f>IF(ISNUMBER('実質公債費比率（分子）の構造'!O$53),'実質公債費比率（分子）の構造'!O$53,NA())</f>
        <v>523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15363</v>
      </c>
      <c r="E56" s="175"/>
      <c r="F56" s="175"/>
      <c r="G56" s="175">
        <f>'将来負担比率（分子）の構造'!J$52</f>
        <v>15324</v>
      </c>
      <c r="H56" s="175"/>
      <c r="I56" s="175"/>
      <c r="J56" s="175">
        <f>'将来負担比率（分子）の構造'!K$52</f>
        <v>14965</v>
      </c>
      <c r="K56" s="175"/>
      <c r="L56" s="175"/>
      <c r="M56" s="175">
        <f>'将来負担比率（分子）の構造'!L$52</f>
        <v>14432</v>
      </c>
      <c r="N56" s="175"/>
      <c r="O56" s="175"/>
      <c r="P56" s="175">
        <f>'将来負担比率（分子）の構造'!M$52</f>
        <v>14293</v>
      </c>
    </row>
    <row r="57" spans="1:16" x14ac:dyDescent="0.15">
      <c r="A57" s="175" t="s">
        <v>42</v>
      </c>
      <c r="B57" s="175"/>
      <c r="C57" s="175"/>
      <c r="D57" s="175">
        <f>'将来負担比率（分子）の構造'!I$51</f>
        <v>2090</v>
      </c>
      <c r="E57" s="175"/>
      <c r="F57" s="175"/>
      <c r="G57" s="175">
        <f>'将来負担比率（分子）の構造'!J$51</f>
        <v>2058</v>
      </c>
      <c r="H57" s="175"/>
      <c r="I57" s="175"/>
      <c r="J57" s="175">
        <f>'将来負担比率（分子）の構造'!K$51</f>
        <v>2013</v>
      </c>
      <c r="K57" s="175"/>
      <c r="L57" s="175"/>
      <c r="M57" s="175">
        <f>'将来負担比率（分子）の構造'!L$51</f>
        <v>1920</v>
      </c>
      <c r="N57" s="175"/>
      <c r="O57" s="175"/>
      <c r="P57" s="175">
        <f>'将来負担比率（分子）の構造'!M$51</f>
        <v>2053</v>
      </c>
    </row>
    <row r="58" spans="1:16" x14ac:dyDescent="0.15">
      <c r="A58" s="175" t="s">
        <v>41</v>
      </c>
      <c r="B58" s="175"/>
      <c r="C58" s="175"/>
      <c r="D58" s="175">
        <f>'将来負担比率（分子）の構造'!I$50</f>
        <v>2669</v>
      </c>
      <c r="E58" s="175"/>
      <c r="F58" s="175"/>
      <c r="G58" s="175">
        <f>'将来負担比率（分子）の構造'!J$50</f>
        <v>3492</v>
      </c>
      <c r="H58" s="175"/>
      <c r="I58" s="175"/>
      <c r="J58" s="175">
        <f>'将来負担比率（分子）の構造'!K$50</f>
        <v>4387</v>
      </c>
      <c r="K58" s="175"/>
      <c r="L58" s="175"/>
      <c r="M58" s="175">
        <f>'将来負担比率（分子）の構造'!L$50</f>
        <v>5794</v>
      </c>
      <c r="N58" s="175"/>
      <c r="O58" s="175"/>
      <c r="P58" s="175">
        <f>'将来負担比率（分子）の構造'!M$50</f>
        <v>6549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194</v>
      </c>
      <c r="C61" s="175"/>
      <c r="D61" s="175"/>
      <c r="E61" s="175">
        <f>'将来負担比率（分子）の構造'!J$46</f>
        <v>144</v>
      </c>
      <c r="F61" s="175"/>
      <c r="G61" s="175"/>
      <c r="H61" s="175">
        <f>'将来負担比率（分子）の構造'!K$46</f>
        <v>56</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1784</v>
      </c>
      <c r="C62" s="175"/>
      <c r="D62" s="175"/>
      <c r="E62" s="175">
        <f>'将来負担比率（分子）の構造'!J$45</f>
        <v>1781</v>
      </c>
      <c r="F62" s="175"/>
      <c r="G62" s="175"/>
      <c r="H62" s="175">
        <f>'将来負担比率（分子）の構造'!K$45</f>
        <v>1668</v>
      </c>
      <c r="I62" s="175"/>
      <c r="J62" s="175"/>
      <c r="K62" s="175">
        <f>'将来負担比率（分子）の構造'!L$45</f>
        <v>1679</v>
      </c>
      <c r="L62" s="175"/>
      <c r="M62" s="175"/>
      <c r="N62" s="175">
        <f>'将来負担比率（分子）の構造'!M$45</f>
        <v>1798</v>
      </c>
      <c r="O62" s="175"/>
      <c r="P62" s="175"/>
    </row>
    <row r="63" spans="1:16" x14ac:dyDescent="0.15">
      <c r="A63" s="175" t="s">
        <v>34</v>
      </c>
      <c r="B63" s="175">
        <f>'将来負担比率（分子）の構造'!I$44</f>
        <v>757</v>
      </c>
      <c r="C63" s="175"/>
      <c r="D63" s="175"/>
      <c r="E63" s="175">
        <f>'将来負担比率（分子）の構造'!J$44</f>
        <v>666</v>
      </c>
      <c r="F63" s="175"/>
      <c r="G63" s="175"/>
      <c r="H63" s="175">
        <f>'将来負担比率（分子）の構造'!K$44</f>
        <v>575</v>
      </c>
      <c r="I63" s="175"/>
      <c r="J63" s="175"/>
      <c r="K63" s="175">
        <f>'将来負担比率（分子）の構造'!L$44</f>
        <v>484</v>
      </c>
      <c r="L63" s="175"/>
      <c r="M63" s="175"/>
      <c r="N63" s="175">
        <f>'将来負担比率（分子）の構造'!M$44</f>
        <v>393</v>
      </c>
      <c r="O63" s="175"/>
      <c r="P63" s="175"/>
    </row>
    <row r="64" spans="1:16" x14ac:dyDescent="0.15">
      <c r="A64" s="175" t="s">
        <v>33</v>
      </c>
      <c r="B64" s="175">
        <f>'将来負担比率（分子）の構造'!I$43</f>
        <v>9848</v>
      </c>
      <c r="C64" s="175"/>
      <c r="D64" s="175"/>
      <c r="E64" s="175">
        <f>'将来負担比率（分子）の構造'!J$43</f>
        <v>9390</v>
      </c>
      <c r="F64" s="175"/>
      <c r="G64" s="175"/>
      <c r="H64" s="175">
        <f>'将来負担比率（分子）の構造'!K$43</f>
        <v>8940</v>
      </c>
      <c r="I64" s="175"/>
      <c r="J64" s="175"/>
      <c r="K64" s="175">
        <f>'将来負担比率（分子）の構造'!L$43</f>
        <v>8290</v>
      </c>
      <c r="L64" s="175"/>
      <c r="M64" s="175"/>
      <c r="N64" s="175">
        <f>'将来負担比率（分子）の構造'!M$43</f>
        <v>8063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12080</v>
      </c>
      <c r="C66" s="175"/>
      <c r="D66" s="175"/>
      <c r="E66" s="175">
        <f>'将来負担比率（分子）の構造'!J$41</f>
        <v>12392</v>
      </c>
      <c r="F66" s="175"/>
      <c r="G66" s="175"/>
      <c r="H66" s="175">
        <f>'将来負担比率（分子）の構造'!K$41</f>
        <v>12404</v>
      </c>
      <c r="I66" s="175"/>
      <c r="J66" s="175"/>
      <c r="K66" s="175">
        <f>'将来負担比率（分子）の構造'!L$41</f>
        <v>12005</v>
      </c>
      <c r="L66" s="175"/>
      <c r="M66" s="175"/>
      <c r="N66" s="175">
        <f>'将来負担比率（分子）の構造'!M$41</f>
        <v>11740</v>
      </c>
      <c r="O66" s="175"/>
      <c r="P66" s="175"/>
    </row>
    <row r="67" spans="1:16" x14ac:dyDescent="0.15">
      <c r="A67" s="175" t="s">
        <v>71</v>
      </c>
      <c r="B67" s="175" t="e">
        <f>NA()</f>
        <v>#N/A</v>
      </c>
      <c r="C67" s="175">
        <f>IF(ISNUMBER('将来負担比率（分子）の構造'!I$53), IF('将来負担比率（分子）の構造'!I$53 &lt; 0, 0, '将来負担比率（分子）の構造'!I$53), NA())</f>
        <v>4542</v>
      </c>
      <c r="D67" s="175" t="e">
        <f>NA()</f>
        <v>#N/A</v>
      </c>
      <c r="E67" s="175" t="e">
        <f>NA()</f>
        <v>#N/A</v>
      </c>
      <c r="F67" s="175">
        <f>IF(ISNUMBER('将来負担比率（分子）の構造'!J$53), IF('将来負担比率（分子）の構造'!J$53 &lt; 0, 0, '将来負担比率（分子）の構造'!J$53), NA())</f>
        <v>3499</v>
      </c>
      <c r="G67" s="175" t="e">
        <f>NA()</f>
        <v>#N/A</v>
      </c>
      <c r="H67" s="175" t="e">
        <f>NA()</f>
        <v>#N/A</v>
      </c>
      <c r="I67" s="175">
        <f>IF(ISNUMBER('将来負担比率（分子）の構造'!K$53), IF('将来負担比率（分子）の構造'!K$53 &lt; 0, 0, '将来負担比率（分子）の構造'!K$53), NA())</f>
        <v>2278</v>
      </c>
      <c r="J67" s="175" t="e">
        <f>NA()</f>
        <v>#N/A</v>
      </c>
      <c r="K67" s="175" t="e">
        <f>NA()</f>
        <v>#N/A</v>
      </c>
      <c r="L67" s="175">
        <f>IF(ISNUMBER('将来負担比率（分子）の構造'!L$53), IF('将来負担比率（分子）の構造'!L$53 &lt; 0, 0, '将来負担比率（分子）の構造'!L$53), NA())</f>
        <v>311</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1376</v>
      </c>
      <c r="C72" s="179">
        <f>基金残高に係る経年分析!G55</f>
        <v>1688</v>
      </c>
      <c r="D72" s="179">
        <f>基金残高に係る経年分析!H55</f>
        <v>1923</v>
      </c>
    </row>
    <row r="73" spans="1:16" x14ac:dyDescent="0.15">
      <c r="A73" s="178" t="s">
        <v>74</v>
      </c>
      <c r="B73" s="179">
        <f>基金残高に係る経年分析!F56</f>
        <v>34</v>
      </c>
      <c r="C73" s="179">
        <f>基金残高に係る経年分析!G56</f>
        <v>100</v>
      </c>
      <c r="D73" s="179">
        <f>基金残高に係る経年分析!H56</f>
        <v>130</v>
      </c>
    </row>
    <row r="74" spans="1:16" x14ac:dyDescent="0.15">
      <c r="A74" s="178" t="s">
        <v>75</v>
      </c>
      <c r="B74" s="179">
        <f>基金残高に係る経年分析!F57</f>
        <v>2647</v>
      </c>
      <c r="C74" s="179">
        <f>基金残高に係る経年分析!G57</f>
        <v>3621</v>
      </c>
      <c r="D74" s="179">
        <f>基金残高に係る経年分析!H57</f>
        <v>4087</v>
      </c>
    </row>
  </sheetData>
  <sheetProtection algorithmName="SHA-512" hashValue="Bhm3GOU/+MKVWV1a9/2/lX6MJ389+UW5Dh9suhaH6AiWNAY7KEMkQTonHs+IvYGwF3YBMZGipJsr3JYmXBLBfg==" saltValue="8Xi3UvvlfHsNjdF0fe9H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